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11310"/>
  </bookViews>
  <sheets>
    <sheet name="Campaign Total" sheetId="6" r:id="rId1"/>
    <sheet name="Mon-Fri" sheetId="4" r:id="rId2"/>
    <sheet name="Sat-Sun" sheetId="5" r:id="rId3"/>
    <sheet name="List" sheetId="2" state="hidden" r:id="rId4"/>
    <sheet name="Codes" sheetId="3" state="hidden" r:id="rId5"/>
  </sheets>
  <externalReferences>
    <externalReference r:id="rId6"/>
  </externalReferences>
  <definedNames>
    <definedName name="_xlnm._FilterDatabase" localSheetId="1" hidden="1">'Mon-Fri'!$B$25:$I$65</definedName>
    <definedName name="_xlnm._FilterDatabase" localSheetId="2" hidden="1">'Sat-Sun'!$B$25:$F$67</definedName>
    <definedName name="length">List!$B$3:$B$15</definedName>
    <definedName name="_xlnm.Print_Area" localSheetId="0">'Campaign Total'!$A$1:$BW$51</definedName>
    <definedName name="_xlnm.Print_Area" localSheetId="1">'Mon-Fri'!$A$1:$AS$67</definedName>
    <definedName name="_xlnm.Print_Area" localSheetId="2">'Sat-Sun'!$A$1:$AL$69</definedName>
    <definedName name="Verbotene_Liebe___Fortsetzung" localSheetId="2">#REF!</definedName>
    <definedName name="Verbotene_Liebe___Fortsetzung">#REF!</definedName>
    <definedName name="Шапки">List!$H$2:$H$3</definedName>
  </definedNames>
  <calcPr calcId="125725"/>
</workbook>
</file>

<file path=xl/calcChain.xml><?xml version="1.0" encoding="utf-8"?>
<calcChain xmlns="http://schemas.openxmlformats.org/spreadsheetml/2006/main">
  <c r="BA27" i="4"/>
  <c r="BA26"/>
  <c r="E14"/>
  <c r="K27"/>
  <c r="AT26"/>
  <c r="AT32"/>
  <c r="AT31"/>
  <c r="AT29"/>
  <c r="AT27"/>
  <c r="K26"/>
  <c r="C17" i="6"/>
  <c r="C16"/>
  <c r="C15"/>
  <c r="C14"/>
  <c r="H26" i="5"/>
  <c r="AP68"/>
  <c r="AJ68"/>
  <c r="X68"/>
  <c r="K68"/>
  <c r="C4" i="4"/>
  <c r="F15" i="6"/>
  <c r="F16"/>
  <c r="F17"/>
  <c r="AR66" i="4"/>
  <c r="AQ66"/>
  <c r="AP66"/>
  <c r="AO66"/>
  <c r="AN66"/>
  <c r="AM66"/>
  <c r="AL66"/>
  <c r="AK66"/>
  <c r="AJ66"/>
  <c r="AI66"/>
  <c r="AH66"/>
  <c r="AG66"/>
  <c r="AF66"/>
  <c r="AE66"/>
  <c r="AD66"/>
  <c r="AC66"/>
  <c r="AB66"/>
  <c r="AA66"/>
  <c r="Z66"/>
  <c r="Y66"/>
  <c r="X66"/>
  <c r="W66"/>
  <c r="V66"/>
  <c r="U66"/>
  <c r="T66"/>
  <c r="S66"/>
  <c r="N66"/>
  <c r="AU26"/>
  <c r="AV26"/>
  <c r="AZ26"/>
  <c r="AW26"/>
  <c r="AX27"/>
  <c r="AU27"/>
  <c r="AY27" s="1"/>
  <c r="AV27"/>
  <c r="AW27"/>
  <c r="AT28"/>
  <c r="AU28"/>
  <c r="AY28" s="1"/>
  <c r="AV28"/>
  <c r="AZ28" s="1"/>
  <c r="AW28"/>
  <c r="BA28" s="1"/>
  <c r="AX29"/>
  <c r="AU29"/>
  <c r="AV29"/>
  <c r="AZ29" s="1"/>
  <c r="AW29"/>
  <c r="BA29" s="1"/>
  <c r="AT30"/>
  <c r="AU30"/>
  <c r="AV30"/>
  <c r="AZ30" s="1"/>
  <c r="AW30"/>
  <c r="BA30" s="1"/>
  <c r="AR38" i="5"/>
  <c r="AV38" s="1"/>
  <c r="Q68"/>
  <c r="R66" i="4"/>
  <c r="Q66"/>
  <c r="P66"/>
  <c r="AT63"/>
  <c r="AT60"/>
  <c r="AT64"/>
  <c r="AT65"/>
  <c r="AX65" s="1"/>
  <c r="AT62"/>
  <c r="O66"/>
  <c r="L68" i="5"/>
  <c r="M68"/>
  <c r="N68"/>
  <c r="O68"/>
  <c r="P68"/>
  <c r="R68"/>
  <c r="S68"/>
  <c r="T68"/>
  <c r="U68"/>
  <c r="V68"/>
  <c r="W68"/>
  <c r="Y68"/>
  <c r="Z68"/>
  <c r="AA68"/>
  <c r="AB68"/>
  <c r="AC68"/>
  <c r="AD68"/>
  <c r="AE68"/>
  <c r="AF68"/>
  <c r="AG68"/>
  <c r="AH68"/>
  <c r="AI68"/>
  <c r="AK68"/>
  <c r="AL68"/>
  <c r="AM68"/>
  <c r="AN68"/>
  <c r="AO68"/>
  <c r="AT27"/>
  <c r="AX27" s="1"/>
  <c r="AT28"/>
  <c r="AT29"/>
  <c r="AT30"/>
  <c r="AX30" s="1"/>
  <c r="AT31"/>
  <c r="AX31" s="1"/>
  <c r="AT32"/>
  <c r="AX32" s="1"/>
  <c r="AT33"/>
  <c r="AT34"/>
  <c r="AX34" s="1"/>
  <c r="AT35"/>
  <c r="AX35" s="1"/>
  <c r="AT36"/>
  <c r="AX36" s="1"/>
  <c r="AT37"/>
  <c r="AT38"/>
  <c r="AX38" s="1"/>
  <c r="AT39"/>
  <c r="AX39" s="1"/>
  <c r="AT40"/>
  <c r="AX40" s="1"/>
  <c r="AT41"/>
  <c r="AT42"/>
  <c r="AX42" s="1"/>
  <c r="AT43"/>
  <c r="AX43" s="1"/>
  <c r="AT44"/>
  <c r="AT45"/>
  <c r="AX45" s="1"/>
  <c r="AT46"/>
  <c r="H46" s="1"/>
  <c r="AT47"/>
  <c r="AX47" s="1"/>
  <c r="AT48"/>
  <c r="AT49"/>
  <c r="AX49" s="1"/>
  <c r="AT50"/>
  <c r="AT51"/>
  <c r="AX51" s="1"/>
  <c r="AT52"/>
  <c r="AT53"/>
  <c r="AX53" s="1"/>
  <c r="AT54"/>
  <c r="AX54" s="1"/>
  <c r="AT55"/>
  <c r="AT56"/>
  <c r="AT57"/>
  <c r="AX57" s="1"/>
  <c r="AT58"/>
  <c r="AX58" s="1"/>
  <c r="AT59"/>
  <c r="AX59" s="1"/>
  <c r="AT60"/>
  <c r="AT61"/>
  <c r="AT62"/>
  <c r="AX62" s="1"/>
  <c r="AT63"/>
  <c r="AT64"/>
  <c r="AX64" s="1"/>
  <c r="AT65"/>
  <c r="AT66"/>
  <c r="AT67"/>
  <c r="AT26"/>
  <c r="AS27"/>
  <c r="AW27" s="1"/>
  <c r="AS28"/>
  <c r="AW28" s="1"/>
  <c r="AS29"/>
  <c r="AS30"/>
  <c r="AS31"/>
  <c r="AW31" s="1"/>
  <c r="AS32"/>
  <c r="AW32" s="1"/>
  <c r="AS33"/>
  <c r="AS34"/>
  <c r="AW34" s="1"/>
  <c r="AS35"/>
  <c r="AS36"/>
  <c r="AS37"/>
  <c r="AS38"/>
  <c r="AW38" s="1"/>
  <c r="AS39"/>
  <c r="AS40"/>
  <c r="AW40" s="1"/>
  <c r="AS41"/>
  <c r="AS42"/>
  <c r="AW42" s="1"/>
  <c r="AS43"/>
  <c r="AS44"/>
  <c r="AW44" s="1"/>
  <c r="AS45"/>
  <c r="AW45" s="1"/>
  <c r="AS46"/>
  <c r="AS47"/>
  <c r="AS48"/>
  <c r="AW48" s="1"/>
  <c r="AS49"/>
  <c r="AW49" s="1"/>
  <c r="AS50"/>
  <c r="AS51"/>
  <c r="AS52"/>
  <c r="AS53"/>
  <c r="AW53" s="1"/>
  <c r="AS54"/>
  <c r="AS55"/>
  <c r="AW55" s="1"/>
  <c r="AS56"/>
  <c r="AW56" s="1"/>
  <c r="AS57"/>
  <c r="AW57" s="1"/>
  <c r="AS58"/>
  <c r="AS59"/>
  <c r="AW59" s="1"/>
  <c r="AS60"/>
  <c r="AW60" s="1"/>
  <c r="AS61"/>
  <c r="AS62"/>
  <c r="AW62" s="1"/>
  <c r="AS63"/>
  <c r="AS64"/>
  <c r="AW64" s="1"/>
  <c r="AS65"/>
  <c r="AW65" s="1"/>
  <c r="AS66"/>
  <c r="AW66" s="1"/>
  <c r="AS67"/>
  <c r="AS26"/>
  <c r="AW26" s="1"/>
  <c r="AR27"/>
  <c r="AR28"/>
  <c r="AR29"/>
  <c r="AR30"/>
  <c r="AV30" s="1"/>
  <c r="AR31"/>
  <c r="AV31" s="1"/>
  <c r="AR32"/>
  <c r="AR33"/>
  <c r="AR34"/>
  <c r="AV34" s="1"/>
  <c r="AR35"/>
  <c r="AR36"/>
  <c r="AR37"/>
  <c r="AR39"/>
  <c r="H39" s="1"/>
  <c r="AR40"/>
  <c r="AR41"/>
  <c r="AR42"/>
  <c r="AR43"/>
  <c r="AR44"/>
  <c r="AV44" s="1"/>
  <c r="AR45"/>
  <c r="AR46"/>
  <c r="AR47"/>
  <c r="AR48"/>
  <c r="AR49"/>
  <c r="AR50"/>
  <c r="AR51"/>
  <c r="AR52"/>
  <c r="AV52" s="1"/>
  <c r="AR53"/>
  <c r="AV53" s="1"/>
  <c r="AR54"/>
  <c r="AR55"/>
  <c r="AR56"/>
  <c r="AV56" s="1"/>
  <c r="AR57"/>
  <c r="AR58"/>
  <c r="AR59"/>
  <c r="AR60"/>
  <c r="AR61"/>
  <c r="AR62"/>
  <c r="AV62" s="1"/>
  <c r="AR63"/>
  <c r="AV63" s="1"/>
  <c r="AR64"/>
  <c r="AR65"/>
  <c r="AR66"/>
  <c r="AR67"/>
  <c r="H67" s="1"/>
  <c r="AR26"/>
  <c r="AU49"/>
  <c r="AY49" s="1"/>
  <c r="AV65" i="4"/>
  <c r="AZ65" s="1"/>
  <c r="AV64"/>
  <c r="AZ64" s="1"/>
  <c r="AV63"/>
  <c r="AV31"/>
  <c r="AV32"/>
  <c r="AZ32" s="1"/>
  <c r="AV33"/>
  <c r="AZ33" s="1"/>
  <c r="AV34"/>
  <c r="AV35"/>
  <c r="AV36"/>
  <c r="AZ36" s="1"/>
  <c r="AV37"/>
  <c r="AZ37" s="1"/>
  <c r="AV38"/>
  <c r="AZ38" s="1"/>
  <c r="AV39"/>
  <c r="AV40"/>
  <c r="AZ40" s="1"/>
  <c r="AV41"/>
  <c r="AV42"/>
  <c r="AZ42" s="1"/>
  <c r="AV43"/>
  <c r="AZ43" s="1"/>
  <c r="AV44"/>
  <c r="AZ44" s="1"/>
  <c r="AV45"/>
  <c r="AZ45" s="1"/>
  <c r="AV46"/>
  <c r="AV47"/>
  <c r="AZ47" s="1"/>
  <c r="AV48"/>
  <c r="AZ48" s="1"/>
  <c r="AV49"/>
  <c r="AZ49" s="1"/>
  <c r="AV50"/>
  <c r="AV51"/>
  <c r="K51" s="1"/>
  <c r="AV52"/>
  <c r="AZ52" s="1"/>
  <c r="AV53"/>
  <c r="AZ53" s="1"/>
  <c r="AV54"/>
  <c r="AZ54" s="1"/>
  <c r="AV55"/>
  <c r="AZ55" s="1"/>
  <c r="AV56"/>
  <c r="AZ56" s="1"/>
  <c r="AV57"/>
  <c r="AZ57" s="1"/>
  <c r="AV58"/>
  <c r="AV59"/>
  <c r="AZ59" s="1"/>
  <c r="AV60"/>
  <c r="AZ60" s="1"/>
  <c r="AV61"/>
  <c r="AZ61" s="1"/>
  <c r="AV62"/>
  <c r="AZ62" s="1"/>
  <c r="AU65"/>
  <c r="AY65" s="1"/>
  <c r="AU64"/>
  <c r="AU63"/>
  <c r="AY63" s="1"/>
  <c r="AU31"/>
  <c r="AU32"/>
  <c r="AY32" s="1"/>
  <c r="AU33"/>
  <c r="AU34"/>
  <c r="AU35"/>
  <c r="AU36"/>
  <c r="AY36" s="1"/>
  <c r="AU37"/>
  <c r="AY37" s="1"/>
  <c r="AU38"/>
  <c r="AY38" s="1"/>
  <c r="AU39"/>
  <c r="AU40"/>
  <c r="AY40" s="1"/>
  <c r="AU41"/>
  <c r="AU42"/>
  <c r="AY42" s="1"/>
  <c r="AU43"/>
  <c r="AU44"/>
  <c r="AY44" s="1"/>
  <c r="AU45"/>
  <c r="AU46"/>
  <c r="AY46" s="1"/>
  <c r="AU47"/>
  <c r="AU48"/>
  <c r="AY48" s="1"/>
  <c r="AU49"/>
  <c r="AU50"/>
  <c r="AY50" s="1"/>
  <c r="AU51"/>
  <c r="AU52"/>
  <c r="AY52" s="1"/>
  <c r="AU53"/>
  <c r="AY53" s="1"/>
  <c r="AU54"/>
  <c r="AY54" s="1"/>
  <c r="AU55"/>
  <c r="AU56"/>
  <c r="AY56" s="1"/>
  <c r="AU57"/>
  <c r="AU58"/>
  <c r="AY58" s="1"/>
  <c r="AU59"/>
  <c r="AU60"/>
  <c r="AY60" s="1"/>
  <c r="AU61"/>
  <c r="AY61" s="1"/>
  <c r="AU62"/>
  <c r="AY62" s="1"/>
  <c r="AX32"/>
  <c r="AT33"/>
  <c r="AT34"/>
  <c r="AT35"/>
  <c r="AT36"/>
  <c r="AT37"/>
  <c r="AT38"/>
  <c r="AT39"/>
  <c r="AT40"/>
  <c r="AT41"/>
  <c r="AT42"/>
  <c r="AX42" s="1"/>
  <c r="AT43"/>
  <c r="AT44"/>
  <c r="AT45"/>
  <c r="AX45" s="1"/>
  <c r="AT46"/>
  <c r="AX46" s="1"/>
  <c r="AT47"/>
  <c r="AX47" s="1"/>
  <c r="AT48"/>
  <c r="AT49"/>
  <c r="AX49" s="1"/>
  <c r="AT50"/>
  <c r="AX50" s="1"/>
  <c r="AT51"/>
  <c r="AT52"/>
  <c r="AX52" s="1"/>
  <c r="AT53"/>
  <c r="AT54"/>
  <c r="AT55"/>
  <c r="AX55" s="1"/>
  <c r="AT56"/>
  <c r="AT57"/>
  <c r="AX57" s="1"/>
  <c r="AT58"/>
  <c r="AT59"/>
  <c r="AT61"/>
  <c r="K61" s="1"/>
  <c r="AU65" i="5"/>
  <c r="AY65"/>
  <c r="AX65"/>
  <c r="AV65"/>
  <c r="H65"/>
  <c r="AW31" i="4"/>
  <c r="K31"/>
  <c r="AX31"/>
  <c r="AY31"/>
  <c r="AZ31"/>
  <c r="BA31"/>
  <c r="AU26" i="5"/>
  <c r="AU27"/>
  <c r="AY27" s="1"/>
  <c r="AU28"/>
  <c r="AY28" s="1"/>
  <c r="AU29"/>
  <c r="AU31"/>
  <c r="AY31" s="1"/>
  <c r="AU30"/>
  <c r="AU32"/>
  <c r="AY32" s="1"/>
  <c r="AU33"/>
  <c r="AY33" s="1"/>
  <c r="AU34"/>
  <c r="AY34" s="1"/>
  <c r="AU35"/>
  <c r="AU36"/>
  <c r="AY36" s="1"/>
  <c r="AU37"/>
  <c r="AU38"/>
  <c r="AY38" s="1"/>
  <c r="AU39"/>
  <c r="AU40"/>
  <c r="AY40" s="1"/>
  <c r="AU41"/>
  <c r="AY41" s="1"/>
  <c r="AU42"/>
  <c r="AY42" s="1"/>
  <c r="AU43"/>
  <c r="AU44"/>
  <c r="AY44" s="1"/>
  <c r="AU45"/>
  <c r="AY45" s="1"/>
  <c r="AU46"/>
  <c r="AU47"/>
  <c r="AU48"/>
  <c r="AU50"/>
  <c r="AY50" s="1"/>
  <c r="AU51"/>
  <c r="AY51" s="1"/>
  <c r="AU52"/>
  <c r="AU53"/>
  <c r="AY53" s="1"/>
  <c r="AU54"/>
  <c r="AY54" s="1"/>
  <c r="AU55"/>
  <c r="AY55" s="1"/>
  <c r="AU56"/>
  <c r="AU57"/>
  <c r="AY57" s="1"/>
  <c r="AU58"/>
  <c r="AY58" s="1"/>
  <c r="AU59"/>
  <c r="AY59" s="1"/>
  <c r="AU60"/>
  <c r="AU61"/>
  <c r="AU62"/>
  <c r="AY62" s="1"/>
  <c r="AU63"/>
  <c r="AU64"/>
  <c r="AU66"/>
  <c r="AU67"/>
  <c r="AY67" s="1"/>
  <c r="AW32" i="4"/>
  <c r="AW33"/>
  <c r="AW34"/>
  <c r="K34" s="1"/>
  <c r="AW35"/>
  <c r="BA35" s="1"/>
  <c r="AW36"/>
  <c r="AW37"/>
  <c r="AW38"/>
  <c r="BA38" s="1"/>
  <c r="AW39"/>
  <c r="BA39" s="1"/>
  <c r="AW40"/>
  <c r="AW41"/>
  <c r="AW42"/>
  <c r="AW43"/>
  <c r="BA43" s="1"/>
  <c r="AW44"/>
  <c r="BA44" s="1"/>
  <c r="AW45"/>
  <c r="BA45" s="1"/>
  <c r="AW46"/>
  <c r="BA46" s="1"/>
  <c r="AW47"/>
  <c r="BA47" s="1"/>
  <c r="AW48"/>
  <c r="BA48" s="1"/>
  <c r="AW49"/>
  <c r="BA49" s="1"/>
  <c r="AW50"/>
  <c r="BA50" s="1"/>
  <c r="AW51"/>
  <c r="BA51" s="1"/>
  <c r="AW52"/>
  <c r="BA52" s="1"/>
  <c r="AW53"/>
  <c r="BA53" s="1"/>
  <c r="AW54"/>
  <c r="BA54" s="1"/>
  <c r="AW55"/>
  <c r="BA55" s="1"/>
  <c r="AW56"/>
  <c r="BA56" s="1"/>
  <c r="AW57"/>
  <c r="BA57" s="1"/>
  <c r="AW58"/>
  <c r="BA58" s="1"/>
  <c r="AW59"/>
  <c r="AW60"/>
  <c r="BA60" s="1"/>
  <c r="AW61"/>
  <c r="BA61" s="1"/>
  <c r="AW62"/>
  <c r="BA62" s="1"/>
  <c r="AW63"/>
  <c r="AW64"/>
  <c r="AW65"/>
  <c r="BA32"/>
  <c r="BA33"/>
  <c r="BA34"/>
  <c r="BA36"/>
  <c r="BA37"/>
  <c r="BA40"/>
  <c r="BA41"/>
  <c r="AZ34"/>
  <c r="AZ35"/>
  <c r="AZ39"/>
  <c r="AZ41"/>
  <c r="AY34"/>
  <c r="AY35"/>
  <c r="AY39"/>
  <c r="AY41"/>
  <c r="AX33"/>
  <c r="AX34"/>
  <c r="AX35"/>
  <c r="AX37"/>
  <c r="AX39"/>
  <c r="AX41"/>
  <c r="AX43"/>
  <c r="K35"/>
  <c r="AY26" i="5"/>
  <c r="AY30"/>
  <c r="AY35"/>
  <c r="AY39"/>
  <c r="AY43"/>
  <c r="AY46"/>
  <c r="AY47"/>
  <c r="AY48"/>
  <c r="AY52"/>
  <c r="AY56"/>
  <c r="AY60"/>
  <c r="AY61"/>
  <c r="AY63"/>
  <c r="AY64"/>
  <c r="AY66"/>
  <c r="AX26"/>
  <c r="AX28"/>
  <c r="AX29"/>
  <c r="AX33"/>
  <c r="AX37"/>
  <c r="AX41"/>
  <c r="AX44"/>
  <c r="AX46"/>
  <c r="AX48"/>
  <c r="AX52"/>
  <c r="AX55"/>
  <c r="AX56"/>
  <c r="AX60"/>
  <c r="AX61"/>
  <c r="AX63"/>
  <c r="AX67"/>
  <c r="AW29"/>
  <c r="AW30"/>
  <c r="AW33"/>
  <c r="AW35"/>
  <c r="AW37"/>
  <c r="AW39"/>
  <c r="AW41"/>
  <c r="AW43"/>
  <c r="AW46"/>
  <c r="AW47"/>
  <c r="AW50"/>
  <c r="AW51"/>
  <c r="AW54"/>
  <c r="AW58"/>
  <c r="AW63"/>
  <c r="AW67"/>
  <c r="AV26"/>
  <c r="I26" s="1"/>
  <c r="AV28"/>
  <c r="I28" s="1"/>
  <c r="AV29"/>
  <c r="AV33"/>
  <c r="AV35"/>
  <c r="I35" s="1"/>
  <c r="AV37"/>
  <c r="AV41"/>
  <c r="AV46"/>
  <c r="AV48"/>
  <c r="AV50"/>
  <c r="AV54"/>
  <c r="AV58"/>
  <c r="AV61"/>
  <c r="AV66"/>
  <c r="K14" i="6"/>
  <c r="BA63" i="4"/>
  <c r="AZ63"/>
  <c r="H30" i="5"/>
  <c r="AY47" i="4"/>
  <c r="AY59"/>
  <c r="AX59"/>
  <c r="AX51"/>
  <c r="AY51"/>
  <c r="AY43"/>
  <c r="AZ46"/>
  <c r="AZ50"/>
  <c r="AX53"/>
  <c r="AY55"/>
  <c r="BA65"/>
  <c r="BU14" i="6"/>
  <c r="BT14"/>
  <c r="BQ13"/>
  <c r="BR13"/>
  <c r="BS13"/>
  <c r="BT13"/>
  <c r="BU13" s="1"/>
  <c r="BL13"/>
  <c r="BM13"/>
  <c r="BN13" s="1"/>
  <c r="BO13" s="1"/>
  <c r="BF13"/>
  <c r="BG13"/>
  <c r="BH13" s="1"/>
  <c r="BI13" s="1"/>
  <c r="BJ13" s="1"/>
  <c r="BA13"/>
  <c r="BB13"/>
  <c r="BC13" s="1"/>
  <c r="BD13" s="1"/>
  <c r="AV13"/>
  <c r="AW13" s="1"/>
  <c r="AX13" s="1"/>
  <c r="AY13" s="1"/>
  <c r="AQ13"/>
  <c r="AR13"/>
  <c r="AS13" s="1"/>
  <c r="AT13" s="1"/>
  <c r="AL13"/>
  <c r="AM13" s="1"/>
  <c r="AN13" s="1"/>
  <c r="AO13" s="1"/>
  <c r="AF13"/>
  <c r="AG13"/>
  <c r="AH13" s="1"/>
  <c r="AI13" s="1"/>
  <c r="AJ13"/>
  <c r="AA13"/>
  <c r="AB13" s="1"/>
  <c r="AC13" s="1"/>
  <c r="AD13" s="1"/>
  <c r="P13"/>
  <c r="Q13" s="1"/>
  <c r="R13" s="1"/>
  <c r="S13"/>
  <c r="T13"/>
  <c r="E15" i="5"/>
  <c r="E16"/>
  <c r="E17"/>
  <c r="E14"/>
  <c r="E15" i="4"/>
  <c r="E16"/>
  <c r="E17"/>
  <c r="D17" i="5"/>
  <c r="F17"/>
  <c r="D16"/>
  <c r="F16" s="1"/>
  <c r="D15"/>
  <c r="F15" s="1"/>
  <c r="D14"/>
  <c r="C3"/>
  <c r="C4"/>
  <c r="C5"/>
  <c r="C2"/>
  <c r="C3" i="4"/>
  <c r="C5"/>
  <c r="C2"/>
  <c r="D17"/>
  <c r="F17" s="1"/>
  <c r="D16"/>
  <c r="F16" s="1"/>
  <c r="D15"/>
  <c r="F15" s="1"/>
  <c r="D14"/>
  <c r="F14" s="1"/>
  <c r="C17"/>
  <c r="C16" i="5"/>
  <c r="C15" i="4"/>
  <c r="C14" i="5"/>
  <c r="C4" i="2"/>
  <c r="C5"/>
  <c r="C6"/>
  <c r="C7"/>
  <c r="C8"/>
  <c r="C9"/>
  <c r="F14" i="6"/>
  <c r="C10" i="2"/>
  <c r="C11"/>
  <c r="C12"/>
  <c r="C13"/>
  <c r="C14"/>
  <c r="C15"/>
  <c r="H28" i="5"/>
  <c r="H35"/>
  <c r="H54"/>
  <c r="C15"/>
  <c r="C16" i="4"/>
  <c r="K41"/>
  <c r="N14" i="6"/>
  <c r="O14"/>
  <c r="M14"/>
  <c r="L14"/>
  <c r="K42" i="4" l="1"/>
  <c r="AX26"/>
  <c r="I54" i="5"/>
  <c r="I41"/>
  <c r="L39" i="4"/>
  <c r="L55"/>
  <c r="AX61"/>
  <c r="L61" s="1"/>
  <c r="AZ51"/>
  <c r="L51" s="1"/>
  <c r="K46"/>
  <c r="K56"/>
  <c r="K50"/>
  <c r="L50"/>
  <c r="AX56"/>
  <c r="L56" s="1"/>
  <c r="L52"/>
  <c r="K60"/>
  <c r="BA42"/>
  <c r="L42" s="1"/>
  <c r="K57"/>
  <c r="AU66"/>
  <c r="H15" s="1"/>
  <c r="AV66"/>
  <c r="H16" s="1"/>
  <c r="AW66"/>
  <c r="H17" s="1"/>
  <c r="AT66"/>
  <c r="H14" s="1"/>
  <c r="AZ27"/>
  <c r="L27" s="1"/>
  <c r="L35"/>
  <c r="AR68" i="5"/>
  <c r="H14" s="1"/>
  <c r="AX30" i="4"/>
  <c r="C14"/>
  <c r="L31"/>
  <c r="AX58"/>
  <c r="AX54"/>
  <c r="L54" s="1"/>
  <c r="AX62"/>
  <c r="L62" s="1"/>
  <c r="AX60"/>
  <c r="L60" s="1"/>
  <c r="AX28"/>
  <c r="L28" s="1"/>
  <c r="F14" i="5"/>
  <c r="AV49" s="1"/>
  <c r="I49" s="1"/>
  <c r="L43" i="4"/>
  <c r="AX48"/>
  <c r="L48" s="1"/>
  <c r="AX44"/>
  <c r="L44" s="1"/>
  <c r="AX64"/>
  <c r="BA64"/>
  <c r="AS68" i="5"/>
  <c r="H15" s="1"/>
  <c r="AT68"/>
  <c r="H16" s="1"/>
  <c r="AU68"/>
  <c r="H17" s="1"/>
  <c r="K58" i="4"/>
  <c r="AZ58"/>
  <c r="K44"/>
  <c r="K38"/>
  <c r="K62"/>
  <c r="AX38"/>
  <c r="L38" s="1"/>
  <c r="L65"/>
  <c r="L41"/>
  <c r="I48" i="5"/>
  <c r="I58"/>
  <c r="L53" i="4"/>
  <c r="I46" i="5"/>
  <c r="L34" i="4"/>
  <c r="I65" i="5"/>
  <c r="I63"/>
  <c r="I30"/>
  <c r="H27"/>
  <c r="H53"/>
  <c r="H45"/>
  <c r="I53"/>
  <c r="H49"/>
  <c r="I38"/>
  <c r="I31"/>
  <c r="H31"/>
  <c r="L47" i="4"/>
  <c r="I34" i="5"/>
  <c r="L37" i="4"/>
  <c r="AV47" i="5"/>
  <c r="I47" s="1"/>
  <c r="H47"/>
  <c r="I62"/>
  <c r="AX63" i="4"/>
  <c r="L63" s="1"/>
  <c r="K63"/>
  <c r="H58" i="5"/>
  <c r="H44"/>
  <c r="H64"/>
  <c r="H48"/>
  <c r="H34"/>
  <c r="BA59" i="4"/>
  <c r="K59"/>
  <c r="AY37" i="5"/>
  <c r="H37"/>
  <c r="AY29"/>
  <c r="I29" s="1"/>
  <c r="H29"/>
  <c r="K49" i="4"/>
  <c r="AY49"/>
  <c r="L49" s="1"/>
  <c r="K45"/>
  <c r="K33"/>
  <c r="AY33"/>
  <c r="L33" s="1"/>
  <c r="K64"/>
  <c r="AY64"/>
  <c r="K53"/>
  <c r="K37"/>
  <c r="K55"/>
  <c r="H63" i="5"/>
  <c r="H41"/>
  <c r="H62"/>
  <c r="H32"/>
  <c r="C17"/>
  <c r="AY57" i="4"/>
  <c r="L57" s="1"/>
  <c r="L46"/>
  <c r="AY45"/>
  <c r="L45" s="1"/>
  <c r="K47"/>
  <c r="H55" i="5"/>
  <c r="AV39"/>
  <c r="I39" s="1"/>
  <c r="I33"/>
  <c r="K32" i="4"/>
  <c r="K48"/>
  <c r="K65"/>
  <c r="AY29"/>
  <c r="L29" s="1"/>
  <c r="K29"/>
  <c r="K43"/>
  <c r="H42" i="5"/>
  <c r="H33"/>
  <c r="H68" s="1"/>
  <c r="H56"/>
  <c r="K28" i="4"/>
  <c r="AV67" i="5"/>
  <c r="I67" s="1"/>
  <c r="I44"/>
  <c r="AV59"/>
  <c r="I59" s="1"/>
  <c r="H59"/>
  <c r="AV51"/>
  <c r="I51" s="1"/>
  <c r="H51"/>
  <c r="AV43"/>
  <c r="I43" s="1"/>
  <c r="H43"/>
  <c r="AW52"/>
  <c r="I52" s="1"/>
  <c r="H52"/>
  <c r="AW36"/>
  <c r="H36"/>
  <c r="AX66"/>
  <c r="I66" s="1"/>
  <c r="H66"/>
  <c r="H50"/>
  <c r="AX50"/>
  <c r="I50" s="1"/>
  <c r="AY30" i="4"/>
  <c r="K30"/>
  <c r="I37" i="5"/>
  <c r="AX40" i="4"/>
  <c r="L40" s="1"/>
  <c r="K40"/>
  <c r="AX36"/>
  <c r="K36"/>
  <c r="L32"/>
  <c r="AY26"/>
  <c r="K52"/>
  <c r="K54"/>
  <c r="H57" i="5"/>
  <c r="K39" i="4"/>
  <c r="AV60" i="5"/>
  <c r="I60" s="1"/>
  <c r="H60"/>
  <c r="I56"/>
  <c r="AV40"/>
  <c r="I40" s="1"/>
  <c r="H40"/>
  <c r="AW61"/>
  <c r="I61" s="1"/>
  <c r="H61"/>
  <c r="H38"/>
  <c r="K66" i="4" l="1"/>
  <c r="H18"/>
  <c r="L30"/>
  <c r="BA66"/>
  <c r="G17" s="1"/>
  <c r="AZ66"/>
  <c r="G16" s="1"/>
  <c r="L58"/>
  <c r="L26"/>
  <c r="AY66"/>
  <c r="G15" s="1"/>
  <c r="AV36" i="5"/>
  <c r="I36" s="1"/>
  <c r="AV45"/>
  <c r="I45" s="1"/>
  <c r="AX68"/>
  <c r="G16" s="1"/>
  <c r="AV64"/>
  <c r="I64" s="1"/>
  <c r="AV32"/>
  <c r="I32" s="1"/>
  <c r="AW68"/>
  <c r="G15" s="1"/>
  <c r="AV42"/>
  <c r="I42" s="1"/>
  <c r="AV57"/>
  <c r="I57" s="1"/>
  <c r="AV27"/>
  <c r="I27" s="1"/>
  <c r="AY68"/>
  <c r="G17" s="1"/>
  <c r="AV55"/>
  <c r="I55" s="1"/>
  <c r="AX66" i="4"/>
  <c r="G14" s="1"/>
  <c r="L64"/>
  <c r="H17" i="6"/>
  <c r="L59" i="4"/>
  <c r="H16" i="6"/>
  <c r="H18" i="5"/>
  <c r="H15" i="6"/>
  <c r="L36" i="4"/>
  <c r="H14" i="6"/>
  <c r="G18" i="4" l="1"/>
  <c r="AV68" i="5"/>
  <c r="G14" s="1"/>
  <c r="G17" i="6"/>
  <c r="G15"/>
  <c r="G16"/>
  <c r="G14"/>
  <c r="I68" i="5"/>
  <c r="L66" i="4"/>
  <c r="H18" i="6"/>
  <c r="G18" i="5"/>
  <c r="G21" s="1"/>
  <c r="G21" i="4" l="1"/>
  <c r="G18" i="6"/>
  <c r="G21" s="1"/>
  <c r="G22" s="1"/>
</calcChain>
</file>

<file path=xl/sharedStrings.xml><?xml version="1.0" encoding="utf-8"?>
<sst xmlns="http://schemas.openxmlformats.org/spreadsheetml/2006/main" count="502" uniqueCount="306">
  <si>
    <t>Часовза зона</t>
  </si>
  <si>
    <t>Пон</t>
  </si>
  <si>
    <t>Вт</t>
  </si>
  <si>
    <t>Ср</t>
  </si>
  <si>
    <t>Чет</t>
  </si>
  <si>
    <t>Пет</t>
  </si>
  <si>
    <t>Цена 30"</t>
  </si>
  <si>
    <t>Коефициент</t>
  </si>
  <si>
    <t>Haupttarif</t>
  </si>
  <si>
    <t>Eventtarif</t>
  </si>
  <si>
    <t>01 Standardtarif Allgemein</t>
  </si>
  <si>
    <t>21 Eventtarif Sport Bundesliga</t>
  </si>
  <si>
    <t>11 Standardtarif Sport</t>
  </si>
  <si>
    <t>22 Eventtarif Sport Live</t>
  </si>
  <si>
    <t>30 Gegeneventtarif</t>
  </si>
  <si>
    <t>23 Eventtarif Sportgroßevents (EM/WM)</t>
  </si>
  <si>
    <t>31 Regionale Sonderwerbeformen</t>
  </si>
  <si>
    <t>70 Best Minute Bundesliga/Tagesschau</t>
  </si>
  <si>
    <t>33 Gegeneventtarif Solospot</t>
  </si>
  <si>
    <t>72 Solospot Sportgroßevents (EM/WM)</t>
  </si>
  <si>
    <t>34 Gegeneventtarif Splitscreen</t>
  </si>
  <si>
    <t>73 Splitscreen Sportgroßevents (EM/WM)</t>
  </si>
  <si>
    <t>71 Best Second</t>
  </si>
  <si>
    <t>74 Solospot Sport Live</t>
  </si>
  <si>
    <t>78 Splitscreen Allgemein </t>
  </si>
  <si>
    <t>75 Splitscreen Sport Live</t>
  </si>
  <si>
    <t>79 Solospot Allgemein </t>
  </si>
  <si>
    <t>76 Solospot Sportschau Bundesliga</t>
  </si>
  <si>
    <t>80 Best Minute  </t>
  </si>
  <si>
    <t>77 Splitscreen Sportschau Bundesliga</t>
  </si>
  <si>
    <t>01 Рекламен блок</t>
  </si>
  <si>
    <t>02 Соло реклама</t>
  </si>
  <si>
    <t>03 Най-добрите секунди</t>
  </si>
  <si>
    <t>04 Брандирана шапка Реклама</t>
  </si>
  <si>
    <t>Брой излъчвания</t>
  </si>
  <si>
    <t>Брутен бюджет</t>
  </si>
  <si>
    <t>5"</t>
  </si>
  <si>
    <t>10"</t>
  </si>
  <si>
    <t>15"</t>
  </si>
  <si>
    <t>20"</t>
  </si>
  <si>
    <t>25"</t>
  </si>
  <si>
    <t>30"</t>
  </si>
  <si>
    <t>35"</t>
  </si>
  <si>
    <t>40"</t>
  </si>
  <si>
    <t>45"</t>
  </si>
  <si>
    <t>50"</t>
  </si>
  <si>
    <t>55"</t>
  </si>
  <si>
    <t>60"</t>
  </si>
  <si>
    <t>Spot Length</t>
  </si>
  <si>
    <t>% of 30" TVC</t>
  </si>
  <si>
    <t>Цена спрямо 30" клип</t>
  </si>
  <si>
    <t>Отстъпка</t>
  </si>
  <si>
    <t>Index</t>
  </si>
  <si>
    <t>Linear</t>
  </si>
  <si>
    <t>Линейно изчисление</t>
  </si>
  <si>
    <t>Брой А</t>
  </si>
  <si>
    <t>Брой B</t>
  </si>
  <si>
    <t>Брой C</t>
  </si>
  <si>
    <t>Брой шапки</t>
  </si>
  <si>
    <t>Рекламен клип</t>
  </si>
  <si>
    <t>Брандирана шапка</t>
  </si>
  <si>
    <t>Да</t>
  </si>
  <si>
    <t>Не</t>
  </si>
  <si>
    <t>Буква</t>
  </si>
  <si>
    <t>Цена А</t>
  </si>
  <si>
    <t>Цена B</t>
  </si>
  <si>
    <t>Цена C</t>
  </si>
  <si>
    <t>Цена шапки</t>
  </si>
  <si>
    <t>Дължина на клипа</t>
  </si>
  <si>
    <t>Брутна цена</t>
  </si>
  <si>
    <t>Нетен бюджет</t>
  </si>
  <si>
    <t>Вид</t>
  </si>
  <si>
    <t>Предаване</t>
  </si>
  <si>
    <t>Рекламен блок</t>
  </si>
  <si>
    <t>Aгенция</t>
  </si>
  <si>
    <t>Клиент</t>
  </si>
  <si>
    <t>Кампания</t>
  </si>
  <si>
    <t>Период</t>
  </si>
  <si>
    <t>Брюксел 1</t>
  </si>
  <si>
    <t>Събота</t>
  </si>
  <si>
    <t>Неделя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</si>
  <si>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</si>
  <si>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</si>
  <si>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</si>
  <si>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</si>
  <si>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</si>
  <si>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</si>
  <si>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</si>
  <si>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</si>
  <si>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</si>
  <si>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>Излъчвания</t>
  </si>
  <si>
    <t>AB 1-01-09-01</t>
  </si>
  <si>
    <t>AB 2-01-09-01</t>
  </si>
  <si>
    <t>AB 3-01-09-01</t>
  </si>
  <si>
    <t>AB 4-01-09-01</t>
  </si>
  <si>
    <t>AB 5-01-09-01</t>
  </si>
  <si>
    <t>AB 1-01-07-01</t>
  </si>
  <si>
    <t>AB 2-01-07-01</t>
  </si>
  <si>
    <t>AB 3-01-07-01</t>
  </si>
  <si>
    <t>AB 4-01-07-01</t>
  </si>
  <si>
    <t>AB 5-01-07-01</t>
  </si>
  <si>
    <t>AB 1-01-14-01</t>
  </si>
  <si>
    <t>AB 2-01-14-01</t>
  </si>
  <si>
    <t>AB 3-01-14-01</t>
  </si>
  <si>
    <t>AB 4-01-14-01</t>
  </si>
  <si>
    <t>AB 5-01-14-01</t>
  </si>
  <si>
    <t>AB 1-01-15-01</t>
  </si>
  <si>
    <t>AB 2-01-15-01</t>
  </si>
  <si>
    <t>AB 3-01-15-01</t>
  </si>
  <si>
    <t>AB 4-01-15-01</t>
  </si>
  <si>
    <t>AB 5-01-15-01</t>
  </si>
  <si>
    <t>AB 1-01-22-01</t>
  </si>
  <si>
    <t>AB 2-01-22-01</t>
  </si>
  <si>
    <t>AB 3-01-22-01</t>
  </si>
  <si>
    <t>AB 4-01-22-01</t>
  </si>
  <si>
    <t>AB 5-01-22-01</t>
  </si>
  <si>
    <t>AB 2-01-23-01</t>
  </si>
  <si>
    <t>AB 3-01-23-01</t>
  </si>
  <si>
    <t>AB 4-01-23-01</t>
  </si>
  <si>
    <t>AB 5-01-23-01</t>
  </si>
  <si>
    <t>AB 6-01-09-01</t>
  </si>
  <si>
    <t>AB 7-01-09-01</t>
  </si>
  <si>
    <t>AB 6-01-10-01</t>
  </si>
  <si>
    <t>AB 7-01-10-01</t>
  </si>
  <si>
    <t>AB 6-01-11-01</t>
  </si>
  <si>
    <t>AB 7-01-11-01</t>
  </si>
  <si>
    <t>AB 1-01-21-01</t>
  </si>
  <si>
    <t>AB 2-01-21-01</t>
  </si>
  <si>
    <t>AB 3-01-21-01</t>
  </si>
  <si>
    <t>AB 4-01-21-01</t>
  </si>
  <si>
    <t>Медиите OnAir</t>
  </si>
  <si>
    <t>AB 6-01-17-01</t>
  </si>
  <si>
    <t>AB 6-01-21-01</t>
  </si>
  <si>
    <t>AB 6-01-22-01</t>
  </si>
  <si>
    <t>AB 7-01-22-01</t>
  </si>
  <si>
    <t>AB 6-01-23-01</t>
  </si>
  <si>
    <t>AB 7-01-23-01</t>
  </si>
  <si>
    <t>AB 7-01-21-01</t>
  </si>
  <si>
    <t>200 001 лв. – 250 000 лв. – 15%</t>
  </si>
  <si>
    <t xml:space="preserve">Над 250 000 лв. – по договаряне </t>
  </si>
  <si>
    <t xml:space="preserve">Отстъпки и общи условия </t>
  </si>
  <si>
    <t xml:space="preserve">Платени репортажи и интервюта:  </t>
  </si>
  <si>
    <t>AB 1-01-21-02</t>
  </si>
  <si>
    <t>AB 2-01-21-02</t>
  </si>
  <si>
    <t>AB 3-01-21-02</t>
  </si>
  <si>
    <t>AB 06-01-14-01</t>
  </si>
  <si>
    <t>AB 07-01-14-01</t>
  </si>
  <si>
    <t>AB 6-01-21-02</t>
  </si>
  <si>
    <t>AB 7-01-21-02</t>
  </si>
  <si>
    <t>Колела</t>
  </si>
  <si>
    <t>Директно</t>
  </si>
  <si>
    <t>Име на клипа</t>
  </si>
  <si>
    <t>AB 1-01-13-01</t>
  </si>
  <si>
    <t>AB 2-01-13-01</t>
  </si>
  <si>
    <t>AB 3-01-13-01</t>
  </si>
  <si>
    <t>AB 4-01-13-01</t>
  </si>
  <si>
    <t>AB 5-01-13-01</t>
  </si>
  <si>
    <t>AB 1-01-16-01</t>
  </si>
  <si>
    <t>AB 2-01-16-01</t>
  </si>
  <si>
    <t>AB 3-01-16-01</t>
  </si>
  <si>
    <t>AB 4-01-16-01</t>
  </si>
  <si>
    <t>AB 5-01-16-01</t>
  </si>
  <si>
    <t>AB 6-01-13-01</t>
  </si>
  <si>
    <t>AB 7-01-13-01</t>
  </si>
  <si>
    <t>Брюксел 1 (п)</t>
  </si>
  <si>
    <t>Видимо и невидимо (п)</t>
  </si>
  <si>
    <t>Медиите On Air (п)</t>
  </si>
  <si>
    <t>Допълнителни Отстъпки:</t>
  </si>
  <si>
    <t>2 000 лв. – 5 000 лв. – 3%</t>
  </si>
  <si>
    <t>5 000 лв. – 15 000 лв. – 6%</t>
  </si>
  <si>
    <t>15 001 лв. – 30 000 лв.– 7%</t>
  </si>
  <si>
    <t>30 001 лв. – 50 000 лв. – 8%</t>
  </si>
  <si>
    <t>50 001 лв. – 100 000 лв. – 10%</t>
  </si>
  <si>
    <t>100 001 лв. – 150 000 лв. – 13%</t>
  </si>
  <si>
    <t>150 001 лв. – 200 000 лв. – 14%</t>
  </si>
  <si>
    <t>Управление на кампания от медиата - 5%</t>
  </si>
  <si>
    <t>Отстъпка за рекламна агенция - 10%</t>
  </si>
  <si>
    <t>Цена с ДДС:</t>
  </si>
  <si>
    <t>Платени излъчвания по седмици</t>
  </si>
  <si>
    <t>Ноември</t>
  </si>
  <si>
    <t>Декември</t>
  </si>
  <si>
    <t>Нов за Телевизия Bulgaria ON AIR клиент - 20%</t>
  </si>
  <si>
    <t>За реклама в 2 или повече медии от групата – отстъпки по договораяне.</t>
  </si>
  <si>
    <t>Авиошоу</t>
  </si>
  <si>
    <t>V.I.B./Very Important Bulgarians/</t>
  </si>
  <si>
    <t>Характери</t>
  </si>
  <si>
    <t>Bulgaria ON AIR си запазва правото да променя часовите пояси на рекламните блокове и да прави промени в програмната схема.</t>
  </si>
  <si>
    <t>AB 1-01-18-01</t>
  </si>
  <si>
    <t>AB 2-01-18-01</t>
  </si>
  <si>
    <t>AB 3-01-18-01</t>
  </si>
  <si>
    <t>AB 4-01-18-01</t>
  </si>
  <si>
    <t>AB 5-01-18-01</t>
  </si>
  <si>
    <t>Гол</t>
  </si>
  <si>
    <t>Q &amp; A</t>
  </si>
  <si>
    <t>AB 4-01-21-02</t>
  </si>
  <si>
    <t>AB 1-01-20-01</t>
  </si>
  <si>
    <t>AB 2-01-20-01</t>
  </si>
  <si>
    <t>AB 3-01-20-01</t>
  </si>
  <si>
    <t>AB 4-01-20-01</t>
  </si>
  <si>
    <t>AB 5-01-20-01</t>
  </si>
  <si>
    <t>AB 7-01-17-01</t>
  </si>
  <si>
    <t>AB 6-01-20-01</t>
  </si>
  <si>
    <t>AB 7-01-20-01</t>
  </si>
  <si>
    <t>AB 1-01-08-01</t>
  </si>
  <si>
    <t>AB 2-01-08-01</t>
  </si>
  <si>
    <t>AB 3-01-08-01</t>
  </si>
  <si>
    <t>AB 4-01-08-01</t>
  </si>
  <si>
    <t>AB 5-01-08-01</t>
  </si>
  <si>
    <t>AB 1-01-10-01</t>
  </si>
  <si>
    <t>AB 2-01-10-01</t>
  </si>
  <si>
    <t>AB 3-01-10-01</t>
  </si>
  <si>
    <t>AB 4-01-10-01</t>
  </si>
  <si>
    <t>AB 5-01-10-01</t>
  </si>
  <si>
    <t>AB 5-01-10-02</t>
  </si>
  <si>
    <t>AB 4-01-10-02</t>
  </si>
  <si>
    <t>AB 3-01-10-02</t>
  </si>
  <si>
    <t>AB 2-01-10-02</t>
  </si>
  <si>
    <t>AB 1-01-10-02</t>
  </si>
  <si>
    <t>AB 1-01-12-01</t>
  </si>
  <si>
    <t>AB 2-01-12-01</t>
  </si>
  <si>
    <t>AB 3-01-12-01</t>
  </si>
  <si>
    <t>AB 4-01-12-01</t>
  </si>
  <si>
    <t>AB 5-01-12-01</t>
  </si>
  <si>
    <t>AB 1-01-12-02</t>
  </si>
  <si>
    <t>AB 2-01-12-02</t>
  </si>
  <si>
    <t>AB 3-01-12-02</t>
  </si>
  <si>
    <t>AB 4-01-12-02</t>
  </si>
  <si>
    <t>AB 5-01-12-02</t>
  </si>
  <si>
    <t>Провокативно (п)</t>
  </si>
  <si>
    <t>Сериал</t>
  </si>
  <si>
    <t>Игрален Филм</t>
  </si>
  <si>
    <t>AB 1-01-17-01</t>
  </si>
  <si>
    <t>AB 2-01-17-01</t>
  </si>
  <si>
    <t>AB 3-01-17-01</t>
  </si>
  <si>
    <t>AB 4-01-17-01</t>
  </si>
  <si>
    <t>AB 5-01-17-01</t>
  </si>
  <si>
    <t>AB 1-01-19-01</t>
  </si>
  <si>
    <t>AB 2-01-19-01</t>
  </si>
  <si>
    <t>AB 3-01-19-01</t>
  </si>
  <si>
    <t>AB 4-01-19-01</t>
  </si>
  <si>
    <t>AB 5-01-19-01</t>
  </si>
  <si>
    <t>AB 6-01-09-02</t>
  </si>
  <si>
    <t>AB 7-01-09-02</t>
  </si>
  <si>
    <t>Провокативно</t>
  </si>
  <si>
    <t>Клик</t>
  </si>
  <si>
    <t>AB 06-01-14-02</t>
  </si>
  <si>
    <t>AB 07-01-14-02</t>
  </si>
  <si>
    <t>AB 6-01-18-01</t>
  </si>
  <si>
    <t>AB 7-01-18-01</t>
  </si>
  <si>
    <t>AB 6-01-18-02</t>
  </si>
  <si>
    <t>AB 7-01-18-02</t>
  </si>
  <si>
    <t>Видимо и Невидимо</t>
  </si>
  <si>
    <t>AB 6-01-12-01</t>
  </si>
  <si>
    <t>AB 7-01-12-01</t>
  </si>
  <si>
    <t>AB 6-01-19-01</t>
  </si>
  <si>
    <t>AB 7-01-19-01</t>
  </si>
  <si>
    <t>България Сутрин</t>
  </si>
  <si>
    <t>Новините ON AIR</t>
  </si>
  <si>
    <t>Новините ON AIR - централен новинарски блок</t>
  </si>
  <si>
    <t>Денят ON AIR</t>
  </si>
  <si>
    <t>Днес в събота</t>
  </si>
  <si>
    <t>Днес в неделя</t>
  </si>
  <si>
    <t>Телевизия Bulgaria ON AIR изготвя специални предложения, съобразени със специфичните нужди на клиента, включващи всички разрешени алтернативни форми на реклама.</t>
  </si>
  <si>
    <t>Брандиран бъг</t>
  </si>
  <si>
    <t>Спонсорски заставки</t>
  </si>
  <si>
    <t>до 1 минута – 750 лева</t>
  </si>
  <si>
    <t>над 1 мин. - линейно, спрямо цената за 1 мин.</t>
  </si>
  <si>
    <t>Гарантиран нетен обем /минимум 10 000 лева/ - 5%</t>
  </si>
  <si>
    <t>Заснемане и монтаж платен репортаж – 500 лева</t>
  </si>
  <si>
    <r>
      <t xml:space="preserve">Всички промени в Рекламната тарифа влизат в сила от деня на  публикуване на изменението на сайта </t>
    </r>
    <r>
      <rPr>
        <b/>
        <sz val="11"/>
        <color indexed="8"/>
        <rFont val="AvantiBulgarianCYR"/>
        <charset val="204"/>
      </rPr>
      <t>bgonair.bg.</t>
    </r>
  </si>
  <si>
    <t>Цените, посочени в Рекламната тарифа не включват ДДС.</t>
  </si>
  <si>
    <t>Седмица</t>
  </si>
  <si>
    <t>Клипове с различна дължина се изчисляват линейно спрямо цената за 30 секунден клип.</t>
  </si>
  <si>
    <t>AB 6-01-07-01</t>
  </si>
  <si>
    <t>AB 7-01-07-01</t>
  </si>
  <si>
    <t>Опорни хора</t>
  </si>
  <si>
    <t>Необичайните заподозрени</t>
  </si>
  <si>
    <t>AB 6-01-11-02</t>
  </si>
  <si>
    <t>Необичайните заподозрени(п)</t>
  </si>
  <si>
    <t>Гол (п)</t>
  </si>
  <si>
    <t>VIB (п)</t>
  </si>
  <si>
    <t>Характери (п)</t>
  </si>
  <si>
    <t>Q&amp;A (п)</t>
  </si>
  <si>
    <t>Опорни хора (п)</t>
  </si>
  <si>
    <t>Bulgaria ON AIR</t>
  </si>
  <si>
    <t>Цена*</t>
  </si>
  <si>
    <t>Дължина</t>
  </si>
  <si>
    <t>Шапки реклама</t>
  </si>
  <si>
    <t>Cut in / хоризонтална форма</t>
  </si>
  <si>
    <t>Skyscraper / вертикална форма</t>
  </si>
  <si>
    <t>Хоризонтална + вертикална форма (content split)</t>
  </si>
  <si>
    <t>Брандиран промо анонс</t>
  </si>
  <si>
    <t>2 x 5"</t>
  </si>
  <si>
    <t>2 x 7"</t>
  </si>
  <si>
    <t>* Цена = ценови коефициент към цена на 30" клип</t>
  </si>
  <si>
    <t>Отстъпки за обем 2017г.:</t>
  </si>
  <si>
    <t>Денят ON AIR (п)</t>
  </si>
  <si>
    <t>AB 6-01-16-01</t>
  </si>
  <si>
    <t>AB 7-01-16-01</t>
  </si>
  <si>
    <t>Алтернативни форми</t>
  </si>
  <si>
    <t>Телевизия Bulgaria ON AIR, радио Bulgaria ON AIR, списанията Bulgaria ON AIR The Inflight Magazine, Investor DIGEST и  GO ON AIR.</t>
  </si>
  <si>
    <t xml:space="preserve"> </t>
  </si>
  <si>
    <t>Програмна схема, Юли 2017</t>
  </si>
  <si>
    <t>Програмна схема, Юли  2017</t>
  </si>
  <si>
    <t>Игрален филм</t>
  </si>
  <si>
    <t xml:space="preserve">Поради значимостта на новинарските емисии и промените в тяхната продължителност при извънредни събития,промяната в дължината на емисията и закъснението с до няколко минути в излъчването на рекламния блок  не се счита за неизпълнение на договорните отношения </t>
  </si>
</sst>
</file>

<file path=xl/styles.xml><?xml version="1.0" encoding="utf-8"?>
<styleSheet xmlns="http://schemas.openxmlformats.org/spreadsheetml/2006/main">
  <numFmts count="7">
    <numFmt numFmtId="44" formatCode="_-* #,##0.00\ &quot;лв.&quot;_-;\-* #,##0.00\ &quot;лв.&quot;_-;_-* &quot;-&quot;??\ &quot;лв.&quot;_-;_-@_-"/>
    <numFmt numFmtId="43" formatCode="_-* #,##0.00\ _л_в_._-;\-* #,##0.00\ _л_в_._-;_-* &quot;-&quot;??\ _л_в_._-;_-@_-"/>
    <numFmt numFmtId="164" formatCode="#,##0\ &quot;лв.&quot;"/>
    <numFmt numFmtId="165" formatCode="#,##0.00_ ;\-#,##0.00\ "/>
    <numFmt numFmtId="166" formatCode="#,##0.00\ &quot;лв.&quot;"/>
    <numFmt numFmtId="167" formatCode="m/d;@"/>
    <numFmt numFmtId="168" formatCode="#,##0_ ;\-#,##0\ "/>
  </numFmts>
  <fonts count="51">
    <font>
      <sz val="11"/>
      <name val="Calibri"/>
      <family val="2"/>
      <charset val="204"/>
    </font>
    <font>
      <sz val="11"/>
      <name val="Calibri"/>
      <family val="2"/>
      <charset val="204"/>
    </font>
    <font>
      <sz val="15"/>
      <name val="Calibri"/>
      <family val="2"/>
      <charset val="204"/>
    </font>
    <font>
      <b/>
      <sz val="18"/>
      <name val="Calibri"/>
      <family val="2"/>
      <charset val="204"/>
    </font>
    <font>
      <b/>
      <sz val="12"/>
      <name val="Calibri"/>
      <family val="2"/>
      <charset val="204"/>
    </font>
    <font>
      <sz val="15"/>
      <name val="Calibri"/>
      <family val="2"/>
    </font>
    <font>
      <sz val="16"/>
      <name val="Calibri"/>
      <family val="2"/>
      <charset val="204"/>
    </font>
    <font>
      <sz val="10"/>
      <name val="Helv"/>
      <family val="2"/>
    </font>
    <font>
      <sz val="22"/>
      <name val="Calibri"/>
      <family val="2"/>
      <charset val="204"/>
    </font>
    <font>
      <b/>
      <sz val="11"/>
      <color indexed="8"/>
      <name val="AvantiBulgarianCYR"/>
      <charset val="204"/>
    </font>
    <font>
      <b/>
      <sz val="16"/>
      <name val="Calibri"/>
      <family val="2"/>
      <charset val="204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3"/>
      <color rgb="FF002C6B"/>
      <name val="Calibri"/>
      <family val="2"/>
      <scheme val="minor"/>
    </font>
    <font>
      <b/>
      <i/>
      <sz val="15"/>
      <color theme="0"/>
      <name val="Calibri"/>
      <family val="2"/>
    </font>
    <font>
      <sz val="15"/>
      <color theme="0"/>
      <name val="Calibri"/>
      <family val="2"/>
    </font>
    <font>
      <sz val="13"/>
      <name val="Calibri"/>
      <family val="2"/>
      <charset val="204"/>
      <scheme val="minor"/>
    </font>
    <font>
      <b/>
      <sz val="13"/>
      <color rgb="FF002C6B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sz val="14"/>
      <color rgb="FF002C6B"/>
      <name val="Calibri"/>
      <family val="2"/>
    </font>
    <font>
      <sz val="13"/>
      <color rgb="FF002C6B"/>
      <name val="Calibri"/>
      <family val="2"/>
    </font>
    <font>
      <sz val="14"/>
      <name val="Calibri"/>
      <family val="2"/>
      <charset val="204"/>
      <scheme val="minor"/>
    </font>
    <font>
      <b/>
      <sz val="15"/>
      <color theme="0"/>
      <name val="Calibri"/>
      <family val="2"/>
      <charset val="204"/>
    </font>
    <font>
      <sz val="13"/>
      <color theme="0"/>
      <name val="Calibri"/>
      <family val="2"/>
      <scheme val="minor"/>
    </font>
    <font>
      <b/>
      <sz val="13"/>
      <color rgb="FFC00000"/>
      <name val="Calibri"/>
      <family val="2"/>
      <charset val="204"/>
      <scheme val="minor"/>
    </font>
    <font>
      <sz val="14"/>
      <color rgb="FF002C6B"/>
      <name val="Calibri"/>
      <family val="2"/>
      <charset val="204"/>
    </font>
    <font>
      <sz val="14"/>
      <color rgb="FF002C6B"/>
      <name val="Calibri"/>
      <family val="2"/>
      <scheme val="minor"/>
    </font>
    <font>
      <b/>
      <sz val="8"/>
      <color theme="0"/>
      <name val="Calibri"/>
      <family val="2"/>
      <charset val="204"/>
    </font>
    <font>
      <b/>
      <sz val="13"/>
      <color rgb="FF002C6B"/>
      <name val="Calibri"/>
      <family val="2"/>
      <scheme val="minor"/>
    </font>
    <font>
      <b/>
      <sz val="13"/>
      <color theme="0"/>
      <name val="Calibri"/>
      <family val="2"/>
      <charset val="204"/>
      <scheme val="minor"/>
    </font>
    <font>
      <sz val="13"/>
      <color rgb="FFFF0000"/>
      <name val="Calibri"/>
      <family val="2"/>
      <scheme val="minor"/>
    </font>
    <font>
      <sz val="12"/>
      <color rgb="FF002C6B"/>
      <name val="Calibri"/>
      <family val="2"/>
      <scheme val="minor"/>
    </font>
    <font>
      <b/>
      <sz val="16"/>
      <name val="Calibri"/>
      <family val="2"/>
      <charset val="204"/>
      <scheme val="minor"/>
    </font>
    <font>
      <b/>
      <sz val="15"/>
      <color rgb="FF002C6B"/>
      <name val="Calibri"/>
      <family val="2"/>
      <scheme val="minor"/>
    </font>
    <font>
      <b/>
      <sz val="13"/>
      <name val="Calibri"/>
      <family val="2"/>
      <charset val="204"/>
      <scheme val="minor"/>
    </font>
    <font>
      <b/>
      <sz val="11"/>
      <color theme="3"/>
      <name val="Calibri"/>
      <family val="2"/>
      <charset val="204"/>
    </font>
    <font>
      <b/>
      <sz val="13"/>
      <color theme="3" tint="-0.249977111117893"/>
      <name val="Calibri"/>
      <family val="2"/>
      <charset val="204"/>
    </font>
    <font>
      <b/>
      <sz val="12"/>
      <color rgb="FF002C6B"/>
      <name val="Calibri"/>
      <family val="2"/>
      <charset val="204"/>
      <scheme val="minor"/>
    </font>
    <font>
      <sz val="11"/>
      <color theme="0"/>
      <name val="Calibri"/>
      <family val="2"/>
      <charset val="204"/>
    </font>
    <font>
      <sz val="10"/>
      <color theme="0"/>
      <name val="Arial"/>
      <family val="2"/>
      <charset val="204"/>
    </font>
    <font>
      <sz val="13"/>
      <color theme="3" tint="-0.249977111117893"/>
      <name val="Calibri"/>
      <family val="2"/>
    </font>
    <font>
      <b/>
      <sz val="16"/>
      <color theme="3"/>
      <name val="Calibri"/>
      <family val="2"/>
      <charset val="204"/>
    </font>
    <font>
      <sz val="13"/>
      <color theme="3"/>
      <name val="Calibri"/>
      <family val="2"/>
      <charset val="204"/>
      <scheme val="minor"/>
    </font>
    <font>
      <sz val="16"/>
      <color theme="3"/>
      <name val="Calibri"/>
      <family val="2"/>
      <charset val="204"/>
    </font>
    <font>
      <sz val="13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6"/>
      <color rgb="FF002C6B"/>
      <name val="Calibri"/>
      <family val="2"/>
      <charset val="204"/>
      <scheme val="minor"/>
    </font>
    <font>
      <b/>
      <sz val="16"/>
      <color theme="3"/>
      <name val="Calibri"/>
      <family val="2"/>
      <charset val="204"/>
      <scheme val="minor"/>
    </font>
    <font>
      <sz val="13"/>
      <color theme="3" tint="0.79998168889431442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002C6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8CB9E6"/>
        <bgColor indexed="64"/>
      </patternFill>
    </fill>
    <fill>
      <patternFill patternType="solid">
        <fgColor rgb="FFBEDCF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3CD3D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theme="0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/>
      <right/>
      <top style="thick">
        <color rgb="FFFFFFFF"/>
      </top>
      <bottom style="medium">
        <color rgb="FFFFFFFF"/>
      </bottom>
      <diagonal/>
    </border>
    <border>
      <left/>
      <right style="medium">
        <color theme="0"/>
      </right>
      <top style="thick">
        <color rgb="FFFFFFFF"/>
      </top>
      <bottom style="medium">
        <color rgb="FFFFFFFF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/>
      <diagonal/>
    </border>
    <border>
      <left style="medium">
        <color rgb="FFFFFFFF"/>
      </left>
      <right style="medium">
        <color theme="0"/>
      </right>
      <top/>
      <bottom style="medium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</borders>
  <cellStyleXfs count="13">
    <xf numFmtId="0" fontId="0" fillId="0" borderId="0"/>
    <xf numFmtId="0" fontId="1" fillId="2" borderId="0" applyNumberFormat="0" applyFon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2" borderId="0" applyNumberFormat="0" applyFont="0" applyBorder="0" applyProtection="0">
      <alignment vertical="center"/>
    </xf>
    <xf numFmtId="0" fontId="1" fillId="2" borderId="0" applyNumberFormat="0" applyFont="0" applyBorder="0" applyProtection="0">
      <alignment vertical="center"/>
    </xf>
    <xf numFmtId="0" fontId="1" fillId="2" borderId="0" applyNumberFormat="0" applyFont="0" applyBorder="0" applyProtection="0">
      <alignment vertical="center"/>
    </xf>
    <xf numFmtId="0" fontId="1" fillId="2" borderId="0" applyNumberFormat="0" applyFont="0" applyBorder="0" applyProtection="0">
      <alignment vertical="center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7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1">
    <xf numFmtId="0" fontId="0" fillId="0" borderId="0" xfId="0"/>
    <xf numFmtId="0" fontId="14" fillId="0" borderId="0" xfId="0" applyFont="1"/>
    <xf numFmtId="0" fontId="15" fillId="3" borderId="8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164" fontId="19" fillId="4" borderId="9" xfId="7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22" fillId="0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7" borderId="15" xfId="0" applyNumberFormat="1" applyFill="1" applyBorder="1" applyAlignment="1">
      <alignment horizontal="center"/>
    </xf>
    <xf numFmtId="3" fontId="19" fillId="4" borderId="9" xfId="7" applyNumberFormat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9" borderId="15" xfId="0" applyFont="1" applyFill="1" applyBorder="1" applyProtection="1"/>
    <xf numFmtId="0" fontId="5" fillId="0" borderId="0" xfId="0" applyFont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9" fontId="0" fillId="0" borderId="1" xfId="0" applyNumberFormat="1" applyBorder="1"/>
    <xf numFmtId="0" fontId="0" fillId="0" borderId="2" xfId="0" applyBorder="1" applyAlignment="1">
      <alignment horizontal="center"/>
    </xf>
    <xf numFmtId="165" fontId="21" fillId="6" borderId="10" xfId="7" applyNumberFormat="1" applyFont="1" applyFill="1" applyBorder="1" applyAlignment="1">
      <alignment horizontal="center" vertical="center"/>
    </xf>
    <xf numFmtId="165" fontId="21" fillId="10" borderId="10" xfId="7" applyNumberFormat="1" applyFont="1" applyFill="1" applyBorder="1" applyAlignment="1">
      <alignment horizontal="center" vertical="center"/>
    </xf>
    <xf numFmtId="165" fontId="21" fillId="11" borderId="10" xfId="7" applyNumberFormat="1" applyFont="1" applyFill="1" applyBorder="1" applyAlignment="1">
      <alignment horizontal="center" vertical="center"/>
    </xf>
    <xf numFmtId="165" fontId="21" fillId="12" borderId="10" xfId="7" applyNumberFormat="1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left" vertical="center"/>
    </xf>
    <xf numFmtId="0" fontId="21" fillId="10" borderId="13" xfId="0" applyFont="1" applyFill="1" applyBorder="1" applyAlignment="1">
      <alignment horizontal="left" vertical="center"/>
    </xf>
    <xf numFmtId="0" fontId="21" fillId="11" borderId="13" xfId="0" applyFont="1" applyFill="1" applyBorder="1" applyAlignment="1">
      <alignment horizontal="left" vertical="center"/>
    </xf>
    <xf numFmtId="20" fontId="21" fillId="12" borderId="13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4" fillId="0" borderId="0" xfId="0" applyFont="1" applyFill="1"/>
    <xf numFmtId="0" fontId="23" fillId="0" borderId="16" xfId="0" applyFont="1" applyFill="1" applyBorder="1" applyAlignment="1">
      <alignment horizontal="center"/>
    </xf>
    <xf numFmtId="0" fontId="24" fillId="0" borderId="13" xfId="0" applyFont="1" applyFill="1" applyBorder="1" applyAlignment="1">
      <alignment horizontal="center"/>
    </xf>
    <xf numFmtId="0" fontId="24" fillId="0" borderId="16" xfId="0" applyFont="1" applyFill="1" applyBorder="1" applyAlignment="1">
      <alignment horizontal="center"/>
    </xf>
    <xf numFmtId="0" fontId="24" fillId="0" borderId="0" xfId="0" applyFont="1" applyFill="1" applyAlignment="1">
      <alignment horizontal="center"/>
    </xf>
    <xf numFmtId="9" fontId="14" fillId="9" borderId="1" xfId="11" applyFont="1" applyFill="1" applyBorder="1" applyAlignment="1">
      <alignment horizontal="center"/>
    </xf>
    <xf numFmtId="0" fontId="14" fillId="13" borderId="1" xfId="0" applyFont="1" applyFill="1" applyBorder="1" applyAlignment="1" applyProtection="1">
      <alignment horizontal="center"/>
      <protection locked="0"/>
    </xf>
    <xf numFmtId="0" fontId="14" fillId="9" borderId="1" xfId="0" applyFont="1" applyFill="1" applyBorder="1" applyAlignment="1">
      <alignment horizontal="center"/>
    </xf>
    <xf numFmtId="0" fontId="25" fillId="0" borderId="15" xfId="0" applyFont="1" applyFill="1" applyBorder="1"/>
    <xf numFmtId="9" fontId="25" fillId="0" borderId="15" xfId="11" applyFont="1" applyFill="1" applyBorder="1" applyAlignment="1" applyProtection="1">
      <alignment horizontal="center"/>
      <protection locked="0"/>
    </xf>
    <xf numFmtId="164" fontId="25" fillId="0" borderId="15" xfId="0" applyNumberFormat="1" applyFont="1" applyFill="1" applyBorder="1" applyAlignment="1">
      <alignment horizontal="center"/>
    </xf>
    <xf numFmtId="0" fontId="19" fillId="0" borderId="9" xfId="0" applyFont="1" applyFill="1" applyBorder="1" applyAlignment="1">
      <alignment horizontal="center"/>
    </xf>
    <xf numFmtId="166" fontId="14" fillId="0" borderId="1" xfId="0" applyNumberFormat="1" applyFont="1" applyBorder="1" applyAlignment="1">
      <alignment horizontal="center" vertical="center"/>
    </xf>
    <xf numFmtId="166" fontId="14" fillId="9" borderId="1" xfId="0" applyNumberFormat="1" applyFont="1" applyFill="1" applyBorder="1" applyAlignment="1">
      <alignment horizontal="center"/>
    </xf>
    <xf numFmtId="166" fontId="14" fillId="0" borderId="1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24" fillId="4" borderId="0" xfId="0" applyFont="1" applyFill="1" applyAlignment="1">
      <alignment horizontal="center"/>
    </xf>
    <xf numFmtId="2" fontId="24" fillId="4" borderId="0" xfId="0" applyNumberFormat="1" applyFont="1" applyFill="1" applyAlignment="1">
      <alignment horizontal="center"/>
    </xf>
    <xf numFmtId="0" fontId="18" fillId="9" borderId="1" xfId="0" applyFont="1" applyFill="1" applyBorder="1"/>
    <xf numFmtId="9" fontId="14" fillId="13" borderId="1" xfId="11" applyFont="1" applyFill="1" applyBorder="1" applyAlignment="1" applyProtection="1">
      <alignment horizontal="center"/>
      <protection locked="0"/>
    </xf>
    <xf numFmtId="0" fontId="27" fillId="13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 vertical="center"/>
    </xf>
    <xf numFmtId="0" fontId="14" fillId="7" borderId="1" xfId="0" applyFont="1" applyFill="1" applyBorder="1" applyAlignment="1" applyProtection="1">
      <alignment horizontal="center"/>
      <protection locked="0"/>
    </xf>
    <xf numFmtId="9" fontId="14" fillId="7" borderId="1" xfId="11" applyFont="1" applyFill="1" applyBorder="1" applyAlignment="1" applyProtection="1">
      <alignment horizontal="center"/>
      <protection locked="0"/>
    </xf>
    <xf numFmtId="0" fontId="0" fillId="0" borderId="0" xfId="0" applyBorder="1"/>
    <xf numFmtId="165" fontId="21" fillId="6" borderId="0" xfId="7" applyNumberFormat="1" applyFont="1" applyFill="1" applyBorder="1" applyAlignment="1">
      <alignment horizontal="center" vertical="center"/>
    </xf>
    <xf numFmtId="165" fontId="21" fillId="10" borderId="0" xfId="7" applyNumberFormat="1" applyFont="1" applyFill="1" applyBorder="1" applyAlignment="1">
      <alignment horizontal="center" vertical="center"/>
    </xf>
    <xf numFmtId="165" fontId="21" fillId="11" borderId="0" xfId="7" applyNumberFormat="1" applyFont="1" applyFill="1" applyBorder="1" applyAlignment="1">
      <alignment horizontal="center" vertical="center"/>
    </xf>
    <xf numFmtId="165" fontId="21" fillId="12" borderId="0" xfId="7" applyNumberFormat="1" applyFont="1" applyFill="1" applyBorder="1" applyAlignment="1">
      <alignment horizontal="center" vertical="center" wrapText="1"/>
    </xf>
    <xf numFmtId="166" fontId="14" fillId="0" borderId="2" xfId="0" applyNumberFormat="1" applyFont="1" applyBorder="1" applyAlignment="1">
      <alignment horizontal="center" vertical="center"/>
    </xf>
    <xf numFmtId="0" fontId="0" fillId="0" borderId="0" xfId="0" applyFill="1"/>
    <xf numFmtId="0" fontId="0" fillId="0" borderId="2" xfId="0" applyFont="1" applyFill="1" applyBorder="1"/>
    <xf numFmtId="166" fontId="14" fillId="0" borderId="0" xfId="0" applyNumberFormat="1" applyFont="1" applyFill="1" applyBorder="1" applyAlignment="1">
      <alignment vertical="center"/>
    </xf>
    <xf numFmtId="166" fontId="14" fillId="0" borderId="0" xfId="0" applyNumberFormat="1" applyFont="1" applyBorder="1" applyAlignment="1">
      <alignment horizontal="center" vertical="center"/>
    </xf>
    <xf numFmtId="0" fontId="0" fillId="0" borderId="4" xfId="0" applyBorder="1"/>
    <xf numFmtId="0" fontId="8" fillId="0" borderId="0" xfId="0" applyFont="1"/>
    <xf numFmtId="166" fontId="14" fillId="0" borderId="0" xfId="0" applyNumberFormat="1" applyFont="1" applyBorder="1" applyAlignment="1">
      <alignment horizontal="left" vertical="center"/>
    </xf>
    <xf numFmtId="166" fontId="29" fillId="0" borderId="0" xfId="0" applyNumberFormat="1" applyFont="1" applyBorder="1" applyAlignment="1">
      <alignment horizontal="left" vertical="center"/>
    </xf>
    <xf numFmtId="168" fontId="14" fillId="0" borderId="0" xfId="7" applyNumberFormat="1" applyFont="1"/>
    <xf numFmtId="1" fontId="0" fillId="0" borderId="0" xfId="0" applyNumberFormat="1" applyAlignment="1">
      <alignment horizontal="center"/>
    </xf>
    <xf numFmtId="0" fontId="0" fillId="0" borderId="0" xfId="0" applyFill="1" applyBorder="1"/>
    <xf numFmtId="0" fontId="4" fillId="9" borderId="9" xfId="0" applyFont="1" applyFill="1" applyBorder="1" applyAlignment="1" applyProtection="1">
      <alignment horizontal="center" vertical="center"/>
    </xf>
    <xf numFmtId="0" fontId="30" fillId="4" borderId="15" xfId="0" applyFont="1" applyFill="1" applyBorder="1" applyAlignment="1" applyProtection="1">
      <alignment horizontal="center"/>
    </xf>
    <xf numFmtId="0" fontId="31" fillId="0" borderId="13" xfId="0" applyFont="1" applyFill="1" applyBorder="1" applyAlignment="1">
      <alignment horizontal="center"/>
    </xf>
    <xf numFmtId="0" fontId="31" fillId="0" borderId="16" xfId="0" applyFont="1" applyFill="1" applyBorder="1" applyAlignment="1">
      <alignment horizontal="center"/>
    </xf>
    <xf numFmtId="166" fontId="14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/>
    <xf numFmtId="0" fontId="27" fillId="7" borderId="1" xfId="0" applyFont="1" applyFill="1" applyBorder="1" applyAlignment="1" applyProtection="1">
      <alignment horizontal="center"/>
    </xf>
    <xf numFmtId="0" fontId="14" fillId="7" borderId="1" xfId="0" applyFont="1" applyFill="1" applyBorder="1" applyAlignment="1" applyProtection="1">
      <alignment horizontal="center"/>
    </xf>
    <xf numFmtId="0" fontId="11" fillId="0" borderId="0" xfId="0" applyFont="1" applyFill="1" applyBorder="1"/>
    <xf numFmtId="0" fontId="15" fillId="3" borderId="17" xfId="0" applyFont="1" applyFill="1" applyBorder="1" applyAlignment="1" applyProtection="1">
      <alignment horizontal="center" vertical="center" wrapText="1"/>
    </xf>
    <xf numFmtId="0" fontId="15" fillId="3" borderId="8" xfId="0" applyFont="1" applyFill="1" applyBorder="1" applyAlignment="1" applyProtection="1">
      <alignment horizontal="center" vertical="center" wrapText="1"/>
    </xf>
    <xf numFmtId="20" fontId="20" fillId="5" borderId="10" xfId="0" applyNumberFormat="1" applyFont="1" applyFill="1" applyBorder="1" applyAlignment="1" applyProtection="1">
      <alignment horizontal="center" vertical="center" wrapText="1"/>
    </xf>
    <xf numFmtId="20" fontId="20" fillId="5" borderId="15" xfId="9" applyNumberFormat="1" applyFont="1" applyFill="1" applyBorder="1" applyAlignment="1" applyProtection="1">
      <alignment horizontal="center" vertical="center" wrapText="1"/>
    </xf>
    <xf numFmtId="3" fontId="20" fillId="5" borderId="15" xfId="9" applyNumberFormat="1" applyFont="1" applyFill="1" applyBorder="1" applyAlignment="1" applyProtection="1">
      <alignment horizontal="center" vertical="center" wrapText="1"/>
    </xf>
    <xf numFmtId="20" fontId="20" fillId="5" borderId="11" xfId="0" applyNumberFormat="1" applyFont="1" applyFill="1" applyBorder="1" applyAlignment="1" applyProtection="1">
      <alignment horizontal="center" vertical="center" wrapText="1"/>
    </xf>
    <xf numFmtId="20" fontId="21" fillId="6" borderId="10" xfId="0" applyNumberFormat="1" applyFont="1" applyFill="1" applyBorder="1" applyAlignment="1" applyProtection="1">
      <alignment horizontal="center" vertical="center" wrapText="1"/>
    </xf>
    <xf numFmtId="20" fontId="21" fillId="6" borderId="15" xfId="9" applyNumberFormat="1" applyFont="1" applyFill="1" applyBorder="1" applyAlignment="1" applyProtection="1">
      <alignment horizontal="center" vertical="center" wrapText="1"/>
    </xf>
    <xf numFmtId="20" fontId="21" fillId="6" borderId="18" xfId="9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Protection="1"/>
    <xf numFmtId="0" fontId="14" fillId="0" borderId="0" xfId="0" applyFont="1" applyProtection="1"/>
    <xf numFmtId="0" fontId="14" fillId="0" borderId="0" xfId="0" applyFont="1" applyAlignment="1" applyProtection="1">
      <alignment horizontal="center"/>
    </xf>
    <xf numFmtId="0" fontId="17" fillId="0" borderId="0" xfId="0" applyFont="1" applyFill="1" applyAlignment="1" applyProtection="1">
      <alignment horizontal="center"/>
    </xf>
    <xf numFmtId="164" fontId="26" fillId="5" borderId="15" xfId="0" applyNumberFormat="1" applyFont="1" applyFill="1" applyBorder="1" applyAlignment="1" applyProtection="1">
      <alignment horizontal="center" vertical="center" wrapText="1"/>
    </xf>
    <xf numFmtId="164" fontId="21" fillId="6" borderId="15" xfId="7" applyNumberFormat="1" applyFont="1" applyFill="1" applyBorder="1" applyAlignment="1" applyProtection="1">
      <alignment horizontal="center" vertical="center"/>
    </xf>
    <xf numFmtId="0" fontId="21" fillId="6" borderId="12" xfId="0" applyFont="1" applyFill="1" applyBorder="1" applyAlignment="1" applyProtection="1">
      <alignment horizontal="center" vertical="center"/>
    </xf>
    <xf numFmtId="0" fontId="19" fillId="0" borderId="9" xfId="0" applyFont="1" applyFill="1" applyBorder="1" applyAlignment="1" applyProtection="1">
      <alignment horizontal="center"/>
    </xf>
    <xf numFmtId="1" fontId="0" fillId="7" borderId="15" xfId="0" applyNumberFormat="1" applyFill="1" applyBorder="1" applyAlignment="1" applyProtection="1">
      <alignment horizontal="center"/>
    </xf>
    <xf numFmtId="164" fontId="19" fillId="4" borderId="9" xfId="7" applyNumberFormat="1" applyFont="1" applyFill="1" applyBorder="1" applyAlignment="1" applyProtection="1">
      <alignment horizontal="center"/>
    </xf>
    <xf numFmtId="9" fontId="25" fillId="0" borderId="15" xfId="11" applyFont="1" applyFill="1" applyBorder="1" applyAlignment="1" applyProtection="1">
      <alignment horizontal="center"/>
    </xf>
    <xf numFmtId="164" fontId="25" fillId="0" borderId="15" xfId="0" applyNumberFormat="1" applyFont="1" applyFill="1" applyBorder="1" applyAlignment="1" applyProtection="1">
      <alignment horizontal="center"/>
    </xf>
    <xf numFmtId="0" fontId="36" fillId="0" borderId="0" xfId="0" applyFont="1"/>
    <xf numFmtId="0" fontId="37" fillId="0" borderId="0" xfId="0" applyFont="1"/>
    <xf numFmtId="0" fontId="10" fillId="15" borderId="0" xfId="0" applyFont="1" applyFill="1" applyBorder="1" applyAlignment="1"/>
    <xf numFmtId="164" fontId="26" fillId="16" borderId="15" xfId="0" applyNumberFormat="1" applyFont="1" applyFill="1" applyBorder="1" applyAlignment="1" applyProtection="1">
      <alignment horizontal="center" vertical="center" wrapText="1"/>
    </xf>
    <xf numFmtId="0" fontId="4" fillId="7" borderId="9" xfId="0" applyFont="1" applyFill="1" applyBorder="1" applyAlignment="1" applyProtection="1">
      <alignment horizontal="center" vertical="center"/>
    </xf>
    <xf numFmtId="0" fontId="14" fillId="7" borderId="15" xfId="0" applyFont="1" applyFill="1" applyBorder="1" applyProtection="1"/>
    <xf numFmtId="164" fontId="21" fillId="6" borderId="15" xfId="12" applyNumberFormat="1" applyFont="1" applyFill="1" applyBorder="1" applyAlignment="1" applyProtection="1">
      <alignment horizontal="center" vertical="center" wrapText="1"/>
    </xf>
    <xf numFmtId="164" fontId="21" fillId="6" borderId="15" xfId="9" applyNumberFormat="1" applyFont="1" applyFill="1" applyBorder="1" applyAlignment="1" applyProtection="1">
      <alignment horizontal="center" vertical="center" wrapText="1"/>
    </xf>
    <xf numFmtId="0" fontId="0" fillId="7" borderId="15" xfId="0" applyFill="1" applyBorder="1" applyAlignment="1">
      <alignment horizontal="center"/>
    </xf>
    <xf numFmtId="20" fontId="20" fillId="5" borderId="15" xfId="9" applyNumberFormat="1" applyFont="1" applyFill="1" applyBorder="1" applyAlignment="1" applyProtection="1">
      <alignment horizontal="center" vertical="center"/>
    </xf>
    <xf numFmtId="166" fontId="32" fillId="0" borderId="0" xfId="0" applyNumberFormat="1" applyFont="1" applyBorder="1" applyAlignment="1">
      <alignment horizontal="center" vertical="center"/>
    </xf>
    <xf numFmtId="166" fontId="32" fillId="0" borderId="5" xfId="0" applyNumberFormat="1" applyFont="1" applyBorder="1" applyAlignment="1">
      <alignment horizontal="center" vertical="center"/>
    </xf>
    <xf numFmtId="166" fontId="32" fillId="0" borderId="0" xfId="0" applyNumberFormat="1" applyFont="1" applyBorder="1" applyAlignment="1">
      <alignment horizontal="left" vertical="center"/>
    </xf>
    <xf numFmtId="166" fontId="38" fillId="0" borderId="0" xfId="0" applyNumberFormat="1" applyFont="1" applyBorder="1" applyAlignment="1">
      <alignment horizontal="left" vertical="center"/>
    </xf>
    <xf numFmtId="166" fontId="18" fillId="0" borderId="0" xfId="0" applyNumberFormat="1" applyFont="1" applyBorder="1" applyAlignment="1">
      <alignment horizontal="left" vertical="center"/>
    </xf>
    <xf numFmtId="0" fontId="28" fillId="0" borderId="0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/>
    <xf numFmtId="0" fontId="40" fillId="0" borderId="0" xfId="0" applyFont="1" applyFill="1" applyBorder="1" applyAlignment="1"/>
    <xf numFmtId="0" fontId="30" fillId="0" borderId="0" xfId="0" applyFont="1" applyFill="1" applyBorder="1" applyAlignment="1">
      <alignment horizontal="center"/>
    </xf>
    <xf numFmtId="164" fontId="22" fillId="0" borderId="0" xfId="0" applyNumberFormat="1" applyFont="1" applyFill="1" applyAlignment="1">
      <alignment horizontal="center"/>
    </xf>
    <xf numFmtId="20" fontId="41" fillId="6" borderId="15" xfId="9" applyNumberFormat="1" applyFont="1" applyFill="1" applyBorder="1" applyAlignment="1" applyProtection="1">
      <alignment horizontal="center" vertical="center" wrapText="1"/>
    </xf>
    <xf numFmtId="164" fontId="21" fillId="16" borderId="15" xfId="9" applyNumberFormat="1" applyFont="1" applyFill="1" applyBorder="1" applyAlignment="1" applyProtection="1">
      <alignment horizontal="center" vertical="center" wrapText="1"/>
    </xf>
    <xf numFmtId="0" fontId="14" fillId="15" borderId="0" xfId="0" applyFont="1" applyFill="1"/>
    <xf numFmtId="0" fontId="5" fillId="7" borderId="0" xfId="0" applyFont="1" applyFill="1" applyAlignment="1" applyProtection="1">
      <alignment horizontal="center"/>
    </xf>
    <xf numFmtId="0" fontId="5" fillId="7" borderId="0" xfId="0" applyFont="1" applyFill="1" applyAlignment="1" applyProtection="1"/>
    <xf numFmtId="0" fontId="14" fillId="7" borderId="0" xfId="0" applyFont="1" applyFill="1" applyAlignment="1" applyProtection="1">
      <alignment horizontal="center"/>
    </xf>
    <xf numFmtId="0" fontId="14" fillId="7" borderId="0" xfId="0" applyFont="1" applyFill="1" applyProtection="1"/>
    <xf numFmtId="0" fontId="35" fillId="15" borderId="24" xfId="0" applyFont="1" applyFill="1" applyBorder="1" applyAlignment="1" applyProtection="1">
      <alignment vertical="center"/>
    </xf>
    <xf numFmtId="49" fontId="33" fillId="0" borderId="25" xfId="0" applyNumberFormat="1" applyFont="1" applyBorder="1" applyAlignment="1"/>
    <xf numFmtId="0" fontId="0" fillId="15" borderId="0" xfId="0" applyFill="1" applyBorder="1" applyAlignment="1"/>
    <xf numFmtId="49" fontId="0" fillId="0" borderId="0" xfId="0" applyNumberFormat="1" applyBorder="1"/>
    <xf numFmtId="0" fontId="35" fillId="9" borderId="23" xfId="0" applyFont="1" applyFill="1" applyBorder="1" applyAlignment="1" applyProtection="1">
      <alignment horizontal="center" vertical="center"/>
    </xf>
    <xf numFmtId="0" fontId="20" fillId="5" borderId="13" xfId="0" applyFont="1" applyFill="1" applyBorder="1" applyAlignment="1" applyProtection="1">
      <alignment horizontal="center" vertical="center" wrapText="1"/>
    </xf>
    <xf numFmtId="0" fontId="20" fillId="5" borderId="12" xfId="0" applyFont="1" applyFill="1" applyBorder="1" applyAlignment="1" applyProtection="1">
      <alignment horizontal="center" vertical="center" wrapText="1"/>
    </xf>
    <xf numFmtId="166" fontId="43" fillId="0" borderId="1" xfId="0" applyNumberFormat="1" applyFont="1" applyBorder="1" applyAlignment="1">
      <alignment horizontal="center" vertical="center"/>
    </xf>
    <xf numFmtId="9" fontId="43" fillId="0" borderId="1" xfId="0" applyNumberFormat="1" applyFont="1" applyBorder="1" applyAlignment="1">
      <alignment horizontal="center" vertical="center"/>
    </xf>
    <xf numFmtId="9" fontId="45" fillId="0" borderId="1" xfId="0" applyNumberFormat="1" applyFont="1" applyBorder="1" applyAlignment="1">
      <alignment horizontal="center"/>
    </xf>
    <xf numFmtId="0" fontId="45" fillId="15" borderId="1" xfId="0" applyFont="1" applyFill="1" applyBorder="1" applyAlignment="1">
      <alignment horizontal="center"/>
    </xf>
    <xf numFmtId="0" fontId="42" fillId="13" borderId="1" xfId="0" applyFont="1" applyFill="1" applyBorder="1" applyAlignment="1">
      <alignment horizontal="center"/>
    </xf>
    <xf numFmtId="0" fontId="46" fillId="15" borderId="0" xfId="0" applyFont="1" applyFill="1" applyBorder="1" applyAlignment="1">
      <alignment horizontal="center"/>
    </xf>
    <xf numFmtId="0" fontId="17" fillId="7" borderId="15" xfId="0" applyFont="1" applyFill="1" applyBorder="1" applyAlignment="1" applyProtection="1"/>
    <xf numFmtId="0" fontId="21" fillId="6" borderId="31" xfId="0" applyFont="1" applyFill="1" applyBorder="1" applyAlignment="1" applyProtection="1">
      <alignment horizontal="center" vertical="center"/>
    </xf>
    <xf numFmtId="0" fontId="21" fillId="6" borderId="30" xfId="0" applyFont="1" applyFill="1" applyBorder="1" applyAlignment="1" applyProtection="1">
      <alignment horizontal="center" vertical="center"/>
    </xf>
    <xf numFmtId="164" fontId="21" fillId="6" borderId="32" xfId="7" applyNumberFormat="1" applyFont="1" applyFill="1" applyBorder="1" applyAlignment="1" applyProtection="1">
      <alignment horizontal="center" vertical="center"/>
    </xf>
    <xf numFmtId="0" fontId="20" fillId="5" borderId="31" xfId="0" applyFont="1" applyFill="1" applyBorder="1" applyAlignment="1" applyProtection="1">
      <alignment horizontal="center" vertical="center"/>
    </xf>
    <xf numFmtId="0" fontId="20" fillId="5" borderId="31" xfId="0" applyFont="1" applyFill="1" applyBorder="1" applyAlignment="1" applyProtection="1">
      <alignment horizontal="center" vertical="center" wrapText="1"/>
    </xf>
    <xf numFmtId="0" fontId="20" fillId="5" borderId="30" xfId="0" applyFont="1" applyFill="1" applyBorder="1" applyAlignment="1" applyProtection="1">
      <alignment horizontal="center" vertical="center" wrapText="1"/>
    </xf>
    <xf numFmtId="0" fontId="21" fillId="6" borderId="10" xfId="0" applyFont="1" applyFill="1" applyBorder="1" applyAlignment="1" applyProtection="1">
      <alignment horizontal="center" vertical="center"/>
    </xf>
    <xf numFmtId="49" fontId="11" fillId="0" borderId="0" xfId="0" applyNumberFormat="1" applyFont="1" applyBorder="1" applyAlignment="1">
      <alignment horizontal="center"/>
    </xf>
    <xf numFmtId="0" fontId="17" fillId="9" borderId="15" xfId="0" applyFont="1" applyFill="1" applyBorder="1" applyAlignment="1" applyProtection="1"/>
    <xf numFmtId="0" fontId="17" fillId="14" borderId="15" xfId="0" applyFont="1" applyFill="1" applyBorder="1" applyAlignment="1" applyProtection="1">
      <protection locked="0"/>
    </xf>
    <xf numFmtId="0" fontId="14" fillId="14" borderId="15" xfId="0" applyFont="1" applyFill="1" applyBorder="1" applyProtection="1">
      <protection locked="0"/>
    </xf>
    <xf numFmtId="0" fontId="35" fillId="9" borderId="24" xfId="0" applyFont="1" applyFill="1" applyBorder="1" applyAlignment="1" applyProtection="1">
      <alignment horizontal="center" vertical="center"/>
    </xf>
    <xf numFmtId="0" fontId="35" fillId="9" borderId="24" xfId="0" applyFont="1" applyFill="1" applyBorder="1" applyAlignment="1" applyProtection="1">
      <alignment vertical="center"/>
    </xf>
    <xf numFmtId="0" fontId="49" fillId="7" borderId="15" xfId="0" applyFont="1" applyFill="1" applyBorder="1" applyAlignment="1" applyProtection="1"/>
    <xf numFmtId="164" fontId="26" fillId="5" borderId="24" xfId="0" applyNumberFormat="1" applyFont="1" applyFill="1" applyBorder="1" applyAlignment="1" applyProtection="1">
      <alignment horizontal="center" vertical="center" wrapText="1"/>
    </xf>
    <xf numFmtId="2" fontId="14" fillId="0" borderId="1" xfId="0" applyNumberFormat="1" applyFont="1" applyBorder="1" applyAlignment="1">
      <alignment horizontal="center"/>
    </xf>
    <xf numFmtId="167" fontId="14" fillId="13" borderId="1" xfId="0" applyNumberFormat="1" applyFont="1" applyFill="1" applyBorder="1" applyAlignment="1" applyProtection="1">
      <alignment horizontal="center"/>
      <protection locked="0"/>
    </xf>
    <xf numFmtId="0" fontId="24" fillId="15" borderId="0" xfId="0" applyFont="1" applyFill="1" applyAlignment="1">
      <alignment horizontal="center"/>
    </xf>
    <xf numFmtId="0" fontId="50" fillId="14" borderId="15" xfId="0" applyFont="1" applyFill="1" applyBorder="1" applyAlignment="1" applyProtection="1">
      <protection locked="0"/>
    </xf>
    <xf numFmtId="166" fontId="32" fillId="0" borderId="6" xfId="0" applyNumberFormat="1" applyFont="1" applyBorder="1" applyAlignment="1">
      <alignment horizontal="center" vertical="center"/>
    </xf>
    <xf numFmtId="166" fontId="32" fillId="0" borderId="4" xfId="0" applyNumberFormat="1" applyFont="1" applyBorder="1" applyAlignment="1">
      <alignment horizontal="center" vertical="center"/>
    </xf>
    <xf numFmtId="166" fontId="14" fillId="0" borderId="6" xfId="0" applyNumberFormat="1" applyFont="1" applyBorder="1" applyAlignment="1">
      <alignment horizontal="center" vertical="center"/>
    </xf>
    <xf numFmtId="166" fontId="14" fillId="0" borderId="4" xfId="0" applyNumberFormat="1" applyFont="1" applyBorder="1" applyAlignment="1">
      <alignment horizontal="center" vertical="center"/>
    </xf>
    <xf numFmtId="166" fontId="47" fillId="8" borderId="6" xfId="0" applyNumberFormat="1" applyFont="1" applyFill="1" applyBorder="1" applyAlignment="1">
      <alignment horizontal="center" vertical="center"/>
    </xf>
    <xf numFmtId="166" fontId="47" fillId="8" borderId="7" xfId="0" applyNumberFormat="1" applyFont="1" applyFill="1" applyBorder="1" applyAlignment="1">
      <alignment horizontal="center" vertical="center"/>
    </xf>
    <xf numFmtId="166" fontId="14" fillId="0" borderId="7" xfId="0" applyNumberFormat="1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0" fontId="40" fillId="0" borderId="0" xfId="0" applyFont="1" applyFill="1" applyBorder="1" applyAlignment="1">
      <alignment horizontal="center"/>
    </xf>
    <xf numFmtId="166" fontId="48" fillId="8" borderId="6" xfId="0" applyNumberFormat="1" applyFont="1" applyFill="1" applyBorder="1" applyAlignment="1">
      <alignment horizontal="center" vertical="center"/>
    </xf>
    <xf numFmtId="166" fontId="48" fillId="8" borderId="4" xfId="0" applyNumberFormat="1" applyFont="1" applyFill="1" applyBorder="1" applyAlignment="1">
      <alignment horizontal="center" vertical="center"/>
    </xf>
    <xf numFmtId="166" fontId="48" fillId="8" borderId="7" xfId="0" applyNumberFormat="1" applyFont="1" applyFill="1" applyBorder="1" applyAlignment="1">
      <alignment horizontal="center" vertical="center"/>
    </xf>
    <xf numFmtId="166" fontId="18" fillId="0" borderId="0" xfId="0" applyNumberFormat="1" applyFont="1" applyBorder="1" applyAlignment="1">
      <alignment horizontal="left" vertical="center"/>
    </xf>
    <xf numFmtId="166" fontId="14" fillId="0" borderId="0" xfId="0" applyNumberFormat="1" applyFont="1" applyBorder="1" applyAlignment="1">
      <alignment horizontal="left" vertical="center"/>
    </xf>
    <xf numFmtId="166" fontId="32" fillId="0" borderId="0" xfId="0" applyNumberFormat="1" applyFont="1" applyBorder="1" applyAlignment="1">
      <alignment horizontal="left" vertical="center"/>
    </xf>
    <xf numFmtId="166" fontId="38" fillId="0" borderId="0" xfId="0" applyNumberFormat="1" applyFont="1" applyBorder="1" applyAlignment="1">
      <alignment horizontal="left" vertical="center"/>
    </xf>
    <xf numFmtId="0" fontId="42" fillId="9" borderId="26" xfId="0" applyFont="1" applyFill="1" applyBorder="1" applyAlignment="1">
      <alignment horizontal="center" vertical="center"/>
    </xf>
    <xf numFmtId="0" fontId="42" fillId="9" borderId="27" xfId="0" applyFont="1" applyFill="1" applyBorder="1" applyAlignment="1">
      <alignment horizontal="center" vertical="center"/>
    </xf>
    <xf numFmtId="0" fontId="42" fillId="9" borderId="28" xfId="0" applyFont="1" applyFill="1" applyBorder="1" applyAlignment="1">
      <alignment horizontal="center" vertical="center"/>
    </xf>
    <xf numFmtId="0" fontId="42" fillId="9" borderId="29" xfId="0" applyFont="1" applyFill="1" applyBorder="1" applyAlignment="1">
      <alignment horizontal="center" vertical="center"/>
    </xf>
    <xf numFmtId="0" fontId="36" fillId="9" borderId="27" xfId="0" applyFont="1" applyFill="1" applyBorder="1" applyAlignment="1">
      <alignment horizontal="center" vertical="center"/>
    </xf>
    <xf numFmtId="0" fontId="36" fillId="9" borderId="28" xfId="0" applyFont="1" applyFill="1" applyBorder="1" applyAlignment="1">
      <alignment horizontal="center" vertical="center"/>
    </xf>
    <xf numFmtId="0" fontId="36" fillId="9" borderId="29" xfId="0" applyFont="1" applyFill="1" applyBorder="1" applyAlignment="1">
      <alignment horizontal="center" vertical="center"/>
    </xf>
    <xf numFmtId="0" fontId="44" fillId="15" borderId="6" xfId="0" applyFont="1" applyFill="1" applyBorder="1" applyAlignment="1">
      <alignment horizontal="center"/>
    </xf>
    <xf numFmtId="0" fontId="44" fillId="15" borderId="7" xfId="0" applyFont="1" applyFill="1" applyBorder="1" applyAlignment="1">
      <alignment horizontal="center"/>
    </xf>
    <xf numFmtId="0" fontId="45" fillId="15" borderId="6" xfId="0" applyFont="1" applyFill="1" applyBorder="1" applyAlignment="1">
      <alignment horizontal="center"/>
    </xf>
    <xf numFmtId="0" fontId="45" fillId="15" borderId="7" xfId="0" applyFont="1" applyFill="1" applyBorder="1" applyAlignment="1">
      <alignment horizontal="center"/>
    </xf>
    <xf numFmtId="0" fontId="46" fillId="13" borderId="6" xfId="0" applyFont="1" applyFill="1" applyBorder="1" applyAlignment="1">
      <alignment horizontal="center"/>
    </xf>
    <xf numFmtId="0" fontId="46" fillId="13" borderId="4" xfId="0" applyFont="1" applyFill="1" applyBorder="1" applyAlignment="1">
      <alignment horizontal="center"/>
    </xf>
    <xf numFmtId="0" fontId="46" fillId="13" borderId="7" xfId="0" applyFont="1" applyFill="1" applyBorder="1" applyAlignment="1">
      <alignment horizontal="center"/>
    </xf>
    <xf numFmtId="166" fontId="43" fillId="0" borderId="6" xfId="0" applyNumberFormat="1" applyFont="1" applyBorder="1" applyAlignment="1">
      <alignment horizontal="center" vertical="center"/>
    </xf>
    <xf numFmtId="166" fontId="43" fillId="0" borderId="7" xfId="0" applyNumberFormat="1" applyFont="1" applyBorder="1" applyAlignment="1">
      <alignment horizontal="center" vertical="center"/>
    </xf>
    <xf numFmtId="0" fontId="20" fillId="5" borderId="12" xfId="0" applyFont="1" applyFill="1" applyBorder="1" applyAlignment="1" applyProtection="1">
      <alignment horizontal="center" vertical="center"/>
    </xf>
    <xf numFmtId="0" fontId="20" fillId="5" borderId="13" xfId="0" applyFont="1" applyFill="1" applyBorder="1" applyAlignment="1" applyProtection="1">
      <alignment horizontal="center" vertical="center"/>
    </xf>
    <xf numFmtId="0" fontId="20" fillId="5" borderId="14" xfId="0" applyFont="1" applyFill="1" applyBorder="1" applyAlignment="1" applyProtection="1">
      <alignment horizontal="center" vertical="center"/>
    </xf>
    <xf numFmtId="0" fontId="20" fillId="5" borderId="12" xfId="0" applyFont="1" applyFill="1" applyBorder="1" applyAlignment="1" applyProtection="1">
      <alignment horizontal="center" vertical="center" wrapText="1"/>
    </xf>
    <xf numFmtId="0" fontId="20" fillId="5" borderId="13" xfId="0" applyFont="1" applyFill="1" applyBorder="1" applyAlignment="1" applyProtection="1">
      <alignment horizontal="center" vertical="center" wrapText="1"/>
    </xf>
    <xf numFmtId="0" fontId="20" fillId="5" borderId="14" xfId="0" applyFont="1" applyFill="1" applyBorder="1" applyAlignment="1" applyProtection="1">
      <alignment horizontal="center" vertical="center" wrapText="1"/>
    </xf>
    <xf numFmtId="49" fontId="11" fillId="0" borderId="37" xfId="0" applyNumberFormat="1" applyFont="1" applyBorder="1" applyAlignment="1">
      <alignment horizontal="center"/>
    </xf>
    <xf numFmtId="49" fontId="11" fillId="0" borderId="25" xfId="0" applyNumberFormat="1" applyFont="1" applyBorder="1" applyAlignment="1">
      <alignment horizontal="center"/>
    </xf>
    <xf numFmtId="0" fontId="34" fillId="0" borderId="19" xfId="0" applyFont="1" applyBorder="1" applyAlignment="1" applyProtection="1">
      <alignment horizontal="left" vertical="center"/>
    </xf>
    <xf numFmtId="0" fontId="20" fillId="5" borderId="20" xfId="0" applyFont="1" applyFill="1" applyBorder="1" applyAlignment="1" applyProtection="1">
      <alignment horizontal="center" vertical="center"/>
    </xf>
    <xf numFmtId="0" fontId="20" fillId="5" borderId="21" xfId="0" applyFont="1" applyFill="1" applyBorder="1" applyAlignment="1" applyProtection="1">
      <alignment horizontal="center" vertical="center"/>
    </xf>
    <xf numFmtId="0" fontId="20" fillId="5" borderId="22" xfId="0" applyFont="1" applyFill="1" applyBorder="1" applyAlignment="1" applyProtection="1">
      <alignment horizontal="center" vertical="center"/>
    </xf>
    <xf numFmtId="0" fontId="20" fillId="5" borderId="33" xfId="0" applyFont="1" applyFill="1" applyBorder="1" applyAlignment="1" applyProtection="1">
      <alignment horizontal="center" vertical="center" wrapText="1"/>
    </xf>
    <xf numFmtId="0" fontId="20" fillId="5" borderId="34" xfId="0" applyFont="1" applyFill="1" applyBorder="1" applyAlignment="1" applyProtection="1">
      <alignment horizontal="center" vertical="center" wrapText="1"/>
    </xf>
    <xf numFmtId="0" fontId="20" fillId="5" borderId="35" xfId="0" applyFont="1" applyFill="1" applyBorder="1" applyAlignment="1" applyProtection="1">
      <alignment horizontal="center" vertical="center" wrapText="1"/>
    </xf>
    <xf numFmtId="0" fontId="20" fillId="5" borderId="36" xfId="0" applyFont="1" applyFill="1" applyBorder="1" applyAlignment="1" applyProtection="1">
      <alignment horizontal="center" vertical="center" wrapText="1"/>
    </xf>
    <xf numFmtId="0" fontId="20" fillId="5" borderId="33" xfId="0" applyFont="1" applyFill="1" applyBorder="1" applyAlignment="1" applyProtection="1">
      <alignment horizontal="center" vertical="center"/>
    </xf>
    <xf numFmtId="0" fontId="20" fillId="5" borderId="34" xfId="0" applyFont="1" applyFill="1" applyBorder="1" applyAlignment="1" applyProtection="1">
      <alignment horizontal="center" vertical="center"/>
    </xf>
    <xf numFmtId="0" fontId="35" fillId="9" borderId="15" xfId="0" applyFont="1" applyFill="1" applyBorder="1" applyAlignment="1" applyProtection="1">
      <alignment horizontal="center" vertical="center"/>
    </xf>
    <xf numFmtId="0" fontId="35" fillId="9" borderId="18" xfId="0" applyFont="1" applyFill="1" applyBorder="1" applyAlignment="1" applyProtection="1">
      <alignment horizontal="center" vertical="center"/>
    </xf>
    <xf numFmtId="0" fontId="35" fillId="9" borderId="23" xfId="0" applyFont="1" applyFill="1" applyBorder="1" applyAlignment="1" applyProtection="1">
      <alignment horizontal="center" vertical="center"/>
    </xf>
    <xf numFmtId="0" fontId="35" fillId="9" borderId="24" xfId="0" applyFont="1" applyFill="1" applyBorder="1" applyAlignment="1" applyProtection="1">
      <alignment horizontal="center" vertical="center"/>
    </xf>
    <xf numFmtId="0" fontId="34" fillId="0" borderId="19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7" fillId="0" borderId="0" xfId="0" applyNumberFormat="1" applyFont="1" applyAlignment="1">
      <alignment horizontal="left" vertical="top" wrapText="1"/>
    </xf>
  </cellXfs>
  <cellStyles count="13">
    <cellStyle name="10" xfId="1"/>
    <cellStyle name="11" xfId="2"/>
    <cellStyle name="6" xfId="3"/>
    <cellStyle name="7" xfId="4"/>
    <cellStyle name="8" xfId="5"/>
    <cellStyle name="9" xfId="6"/>
    <cellStyle name="Comma" xfId="7" builtinId="3"/>
    <cellStyle name="Comma 2" xfId="8"/>
    <cellStyle name="Currency" xfId="12" builtinId="4"/>
    <cellStyle name="Normal" xfId="0" builtinId="0"/>
    <cellStyle name="Normal 2" xfId="9"/>
    <cellStyle name="Normal 3" xfId="10"/>
    <cellStyle name="Percent" xfId="11" builtinId="5"/>
  </cellStyles>
  <dxfs count="6">
    <dxf>
      <font>
        <color theme="0" tint="-4.9989318521683403E-2"/>
      </font>
    </dxf>
    <dxf>
      <font>
        <color theme="0" tint="-4.9989318521683403E-2"/>
      </font>
    </dxf>
    <dxf>
      <fill>
        <patternFill>
          <bgColor theme="3" tint="0.39994506668294322"/>
        </patternFill>
      </fill>
    </dxf>
    <dxf>
      <font>
        <color theme="0" tint="-0.14996795556505021"/>
      </font>
    </dxf>
    <dxf>
      <fill>
        <patternFill>
          <bgColor theme="3" tint="0.39994506668294322"/>
        </patternFill>
      </fill>
    </dxf>
    <dxf>
      <font>
        <color theme="0" tint="-0.14996795556505021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0</xdr:row>
      <xdr:rowOff>47625</xdr:rowOff>
    </xdr:from>
    <xdr:to>
      <xdr:col>3</xdr:col>
      <xdr:colOff>1295400</xdr:colOff>
      <xdr:row>12</xdr:row>
      <xdr:rowOff>5443</xdr:rowOff>
    </xdr:to>
    <xdr:pic>
      <xdr:nvPicPr>
        <xdr:cNvPr id="1034" name="Picture 1" descr="LOGO BOA.JPG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62400" y="47625"/>
          <a:ext cx="12477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2381250</xdr:colOff>
      <xdr:row>18</xdr:row>
      <xdr:rowOff>123825</xdr:rowOff>
    </xdr:to>
    <xdr:pic>
      <xdr:nvPicPr>
        <xdr:cNvPr id="4105" name="Picture 1" descr="http://www.ard-werbung.de/fileadmin/user_upload/f867a5607a.png">
          <a:extLst>
            <a:ext uri="{FF2B5EF4-FFF2-40B4-BE49-F238E27FC236}">
              <a16:creationId xmlns:a16="http://schemas.microsoft.com/office/drawing/2014/main" xmlns="" id="{00000000-0008-0000-04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2381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SSIS~1/AppData/Local/Temp/BGOA%20January%20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mpaign Total"/>
      <sheetName val="Mon-Fri"/>
      <sheetName val="Sat-Sun"/>
      <sheetName val="List"/>
      <sheetName val="Codes"/>
    </sheetNames>
    <sheetDataSet>
      <sheetData sheetId="0"/>
      <sheetData sheetId="1">
        <row r="26">
          <cell r="BF26">
            <v>0</v>
          </cell>
        </row>
      </sheetData>
      <sheetData sheetId="2">
        <row r="26">
          <cell r="BC26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B2:BW56"/>
  <sheetViews>
    <sheetView showGridLines="0" tabSelected="1" topLeftCell="A39" zoomScale="70" zoomScaleNormal="70" workbookViewId="0">
      <selection activeCell="J53" sqref="J53"/>
    </sheetView>
  </sheetViews>
  <sheetFormatPr defaultRowHeight="15" outlineLevelCol="1"/>
  <cols>
    <col min="1" max="1" width="2.140625" customWidth="1"/>
    <col min="2" max="2" width="28.7109375" customWidth="1"/>
    <col min="3" max="3" width="27.85546875" customWidth="1"/>
    <col min="4" max="4" width="21.85546875" customWidth="1"/>
    <col min="5" max="5" width="32.7109375" customWidth="1"/>
    <col min="6" max="6" width="26.42578125" customWidth="1"/>
    <col min="7" max="7" width="29.140625" customWidth="1"/>
    <col min="8" max="8" width="20.7109375" customWidth="1"/>
    <col min="9" max="9" width="21.85546875" customWidth="1"/>
    <col min="10" max="10" width="34.85546875" customWidth="1"/>
    <col min="11" max="15" width="6" customWidth="1"/>
    <col min="16" max="16" width="0.5703125" hidden="1" customWidth="1"/>
    <col min="17" max="73" width="4.7109375" hidden="1" customWidth="1" outlineLevel="1"/>
    <col min="74" max="74" width="1.140625" hidden="1" customWidth="1" outlineLevel="1"/>
    <col min="75" max="75" width="2.85546875" customWidth="1" collapsed="1"/>
  </cols>
  <sheetData>
    <row r="2" spans="2:75" ht="17.25">
      <c r="B2" s="50" t="s">
        <v>74</v>
      </c>
      <c r="C2" s="38"/>
      <c r="D2" s="1"/>
      <c r="E2" s="1"/>
      <c r="F2" s="1"/>
      <c r="G2" s="1"/>
      <c r="H2" s="1"/>
      <c r="I2" s="1"/>
    </row>
    <row r="3" spans="2:75" ht="17.25">
      <c r="B3" s="50" t="s">
        <v>75</v>
      </c>
      <c r="C3" s="38"/>
      <c r="D3" s="1"/>
      <c r="E3" s="1"/>
      <c r="F3" s="1"/>
      <c r="G3" s="1"/>
      <c r="H3" s="1"/>
      <c r="I3" s="1"/>
    </row>
    <row r="4" spans="2:75" ht="17.25">
      <c r="B4" s="50" t="s">
        <v>76</v>
      </c>
      <c r="C4" s="38"/>
      <c r="D4" s="1"/>
      <c r="E4" s="1"/>
      <c r="F4" s="1"/>
      <c r="G4" s="1"/>
      <c r="H4" s="1"/>
      <c r="I4" s="1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</row>
    <row r="5" spans="2:75" ht="17.25">
      <c r="B5" s="50" t="s">
        <v>77</v>
      </c>
      <c r="C5" s="161"/>
      <c r="D5" s="1"/>
      <c r="E5" s="1"/>
      <c r="F5" s="1"/>
      <c r="G5" s="1"/>
      <c r="H5" s="1"/>
      <c r="I5" s="1"/>
      <c r="J5" s="120"/>
      <c r="K5" s="120" t="s">
        <v>178</v>
      </c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</row>
    <row r="6" spans="2:75" ht="17.25" hidden="1" customHeight="1">
      <c r="B6" s="4"/>
      <c r="C6" s="4"/>
      <c r="D6" s="6" t="s">
        <v>7</v>
      </c>
      <c r="E6" s="6"/>
      <c r="F6" s="6"/>
      <c r="G6" s="4"/>
      <c r="H6" s="1"/>
      <c r="I6" s="1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</row>
    <row r="7" spans="2:75" ht="18" hidden="1" customHeight="1" thickBot="1">
      <c r="B7" s="27" t="s">
        <v>30</v>
      </c>
      <c r="C7" s="27"/>
      <c r="D7" s="23">
        <v>1</v>
      </c>
      <c r="E7" s="58"/>
      <c r="F7" s="58"/>
      <c r="G7" s="4"/>
      <c r="H7" s="1"/>
      <c r="I7" s="1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</row>
    <row r="8" spans="2:75" ht="18" hidden="1" customHeight="1" thickBot="1">
      <c r="B8" s="28" t="s">
        <v>31</v>
      </c>
      <c r="C8" s="28"/>
      <c r="D8" s="24">
        <v>2</v>
      </c>
      <c r="E8" s="59"/>
      <c r="F8" s="59"/>
      <c r="G8" s="1"/>
      <c r="H8" s="1"/>
      <c r="I8" s="1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</row>
    <row r="9" spans="2:75" ht="18" hidden="1" customHeight="1" thickBot="1">
      <c r="B9" s="29" t="s">
        <v>32</v>
      </c>
      <c r="C9" s="29"/>
      <c r="D9" s="25">
        <v>1.4</v>
      </c>
      <c r="E9" s="60"/>
      <c r="F9" s="60"/>
      <c r="G9" s="1"/>
      <c r="H9" s="1"/>
      <c r="I9" s="1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</row>
    <row r="10" spans="2:75" ht="35.25" hidden="1" customHeight="1" thickBot="1">
      <c r="B10" s="30" t="s">
        <v>33</v>
      </c>
      <c r="C10" s="30"/>
      <c r="D10" s="26">
        <v>1.3</v>
      </c>
      <c r="E10" s="61"/>
      <c r="F10" s="61"/>
      <c r="G10" s="1"/>
      <c r="H10" s="1"/>
      <c r="I10" s="1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</row>
    <row r="11" spans="2:75" ht="17.25" hidden="1" customHeight="1">
      <c r="B11" s="1"/>
      <c r="C11" s="1"/>
      <c r="D11" s="1"/>
      <c r="E11" s="1"/>
      <c r="F11" s="1"/>
      <c r="G11" s="1"/>
      <c r="H11" s="1"/>
      <c r="I11" s="1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0"/>
      <c r="BO11" s="120"/>
      <c r="BP11" s="120"/>
      <c r="BQ11" s="120"/>
      <c r="BR11" s="120"/>
      <c r="BS11" s="120"/>
      <c r="BT11" s="120"/>
      <c r="BU11" s="120"/>
      <c r="BV11" s="120"/>
      <c r="BW11" s="120"/>
    </row>
    <row r="12" spans="2:75" ht="17.25">
      <c r="B12" s="1"/>
      <c r="C12" s="1"/>
      <c r="D12" s="1"/>
      <c r="E12" s="1"/>
      <c r="F12" s="1"/>
      <c r="G12" s="1"/>
      <c r="H12" s="1"/>
      <c r="I12" s="1"/>
      <c r="J12" s="120"/>
      <c r="K12" s="172" t="s">
        <v>88</v>
      </c>
      <c r="L12" s="172"/>
      <c r="M12" s="172"/>
      <c r="N12" s="172"/>
      <c r="O12" s="172"/>
      <c r="P12" s="172" t="s">
        <v>81</v>
      </c>
      <c r="Q12" s="172"/>
      <c r="R12" s="172"/>
      <c r="S12" s="172"/>
      <c r="T12" s="172"/>
      <c r="U12" s="172" t="s">
        <v>82</v>
      </c>
      <c r="V12" s="172"/>
      <c r="W12" s="172"/>
      <c r="X12" s="172"/>
      <c r="Y12" s="172"/>
      <c r="Z12" s="172" t="s">
        <v>83</v>
      </c>
      <c r="AA12" s="172"/>
      <c r="AB12" s="172"/>
      <c r="AC12" s="172"/>
      <c r="AD12" s="172"/>
      <c r="AE12" s="172" t="s">
        <v>84</v>
      </c>
      <c r="AF12" s="172"/>
      <c r="AG12" s="172"/>
      <c r="AH12" s="172"/>
      <c r="AI12" s="172"/>
      <c r="AJ12" s="172"/>
      <c r="AK12" s="172" t="s">
        <v>85</v>
      </c>
      <c r="AL12" s="172"/>
      <c r="AM12" s="172"/>
      <c r="AN12" s="172"/>
      <c r="AO12" s="172"/>
      <c r="AP12" s="172" t="s">
        <v>86</v>
      </c>
      <c r="AQ12" s="172"/>
      <c r="AR12" s="172"/>
      <c r="AS12" s="172"/>
      <c r="AT12" s="172"/>
      <c r="AU12" s="172" t="s">
        <v>87</v>
      </c>
      <c r="AV12" s="172"/>
      <c r="AW12" s="172"/>
      <c r="AX12" s="172"/>
      <c r="AY12" s="172"/>
      <c r="AZ12" s="172" t="s">
        <v>88</v>
      </c>
      <c r="BA12" s="172"/>
      <c r="BB12" s="172"/>
      <c r="BC12" s="172"/>
      <c r="BD12" s="172"/>
      <c r="BE12" s="172" t="s">
        <v>89</v>
      </c>
      <c r="BF12" s="172"/>
      <c r="BG12" s="172"/>
      <c r="BH12" s="172"/>
      <c r="BI12" s="172"/>
      <c r="BJ12" s="172"/>
      <c r="BK12" s="172" t="s">
        <v>179</v>
      </c>
      <c r="BL12" s="172"/>
      <c r="BM12" s="172"/>
      <c r="BN12" s="172"/>
      <c r="BO12" s="172"/>
      <c r="BP12" s="172" t="s">
        <v>180</v>
      </c>
      <c r="BQ12" s="172"/>
      <c r="BR12" s="172"/>
      <c r="BS12" s="172"/>
      <c r="BT12" s="172"/>
      <c r="BU12" s="121"/>
      <c r="BV12" s="120"/>
      <c r="BW12" s="120"/>
    </row>
    <row r="13" spans="2:75" ht="17.25">
      <c r="B13" s="47" t="s">
        <v>54</v>
      </c>
      <c r="C13" s="6" t="s">
        <v>63</v>
      </c>
      <c r="D13" s="6" t="s">
        <v>68</v>
      </c>
      <c r="E13" s="6" t="s">
        <v>151</v>
      </c>
      <c r="F13" s="6"/>
      <c r="G13" s="6" t="s">
        <v>50</v>
      </c>
      <c r="H13" s="6" t="s">
        <v>69</v>
      </c>
      <c r="I13" s="6"/>
      <c r="J13" s="122" t="s">
        <v>271</v>
      </c>
      <c r="K13" s="119">
        <v>35</v>
      </c>
      <c r="L13" s="119">
        <v>36</v>
      </c>
      <c r="M13" s="119">
        <v>37</v>
      </c>
      <c r="N13" s="119">
        <v>38</v>
      </c>
      <c r="O13" s="119">
        <v>39</v>
      </c>
      <c r="P13" s="119">
        <f t="shared" ref="P13:T13" si="0">O13+1</f>
        <v>40</v>
      </c>
      <c r="Q13" s="119">
        <f t="shared" si="0"/>
        <v>41</v>
      </c>
      <c r="R13" s="119">
        <f t="shared" si="0"/>
        <v>42</v>
      </c>
      <c r="S13" s="119">
        <f t="shared" si="0"/>
        <v>43</v>
      </c>
      <c r="T13" s="119">
        <f t="shared" si="0"/>
        <v>44</v>
      </c>
      <c r="U13" s="119">
        <v>9</v>
      </c>
      <c r="V13" s="119">
        <v>10</v>
      </c>
      <c r="W13" s="119">
        <v>11</v>
      </c>
      <c r="X13" s="119">
        <v>12</v>
      </c>
      <c r="Y13" s="119">
        <v>13</v>
      </c>
      <c r="Z13" s="119">
        <v>13</v>
      </c>
      <c r="AA13" s="119">
        <f>Z13+1</f>
        <v>14</v>
      </c>
      <c r="AB13" s="119">
        <f>AA13+1</f>
        <v>15</v>
      </c>
      <c r="AC13" s="119">
        <f>AB13+1</f>
        <v>16</v>
      </c>
      <c r="AD13" s="119">
        <f>AC13+1</f>
        <v>17</v>
      </c>
      <c r="AE13" s="119">
        <v>17</v>
      </c>
      <c r="AF13" s="119">
        <f>AE13+1</f>
        <v>18</v>
      </c>
      <c r="AG13" s="119">
        <f t="shared" ref="AG13:BU13" si="1">AF13+1</f>
        <v>19</v>
      </c>
      <c r="AH13" s="119">
        <f t="shared" si="1"/>
        <v>20</v>
      </c>
      <c r="AI13" s="119">
        <f t="shared" si="1"/>
        <v>21</v>
      </c>
      <c r="AJ13" s="119">
        <f t="shared" si="1"/>
        <v>22</v>
      </c>
      <c r="AK13" s="119">
        <v>22</v>
      </c>
      <c r="AL13" s="119">
        <f t="shared" si="1"/>
        <v>23</v>
      </c>
      <c r="AM13" s="119">
        <f t="shared" si="1"/>
        <v>24</v>
      </c>
      <c r="AN13" s="119">
        <f t="shared" si="1"/>
        <v>25</v>
      </c>
      <c r="AO13" s="119">
        <f t="shared" si="1"/>
        <v>26</v>
      </c>
      <c r="AP13" s="119">
        <v>26</v>
      </c>
      <c r="AQ13" s="119">
        <f t="shared" si="1"/>
        <v>27</v>
      </c>
      <c r="AR13" s="119">
        <f t="shared" si="1"/>
        <v>28</v>
      </c>
      <c r="AS13" s="119">
        <f t="shared" si="1"/>
        <v>29</v>
      </c>
      <c r="AT13" s="119">
        <f t="shared" si="1"/>
        <v>30</v>
      </c>
      <c r="AU13" s="119">
        <v>31</v>
      </c>
      <c r="AV13" s="119">
        <f t="shared" si="1"/>
        <v>32</v>
      </c>
      <c r="AW13" s="119">
        <f t="shared" si="1"/>
        <v>33</v>
      </c>
      <c r="AX13" s="119">
        <f t="shared" si="1"/>
        <v>34</v>
      </c>
      <c r="AY13" s="119">
        <f t="shared" si="1"/>
        <v>35</v>
      </c>
      <c r="AZ13" s="119">
        <v>35</v>
      </c>
      <c r="BA13" s="119">
        <f t="shared" si="1"/>
        <v>36</v>
      </c>
      <c r="BB13" s="119">
        <f t="shared" si="1"/>
        <v>37</v>
      </c>
      <c r="BC13" s="119">
        <f t="shared" si="1"/>
        <v>38</v>
      </c>
      <c r="BD13" s="119">
        <f t="shared" si="1"/>
        <v>39</v>
      </c>
      <c r="BE13" s="119">
        <v>39</v>
      </c>
      <c r="BF13" s="119">
        <f t="shared" si="1"/>
        <v>40</v>
      </c>
      <c r="BG13" s="119">
        <f t="shared" si="1"/>
        <v>41</v>
      </c>
      <c r="BH13" s="119">
        <f t="shared" si="1"/>
        <v>42</v>
      </c>
      <c r="BI13" s="119">
        <f t="shared" si="1"/>
        <v>43</v>
      </c>
      <c r="BJ13" s="119">
        <f t="shared" si="1"/>
        <v>44</v>
      </c>
      <c r="BK13" s="119">
        <v>44</v>
      </c>
      <c r="BL13" s="119">
        <f t="shared" si="1"/>
        <v>45</v>
      </c>
      <c r="BM13" s="119">
        <f t="shared" si="1"/>
        <v>46</v>
      </c>
      <c r="BN13" s="119">
        <f t="shared" si="1"/>
        <v>47</v>
      </c>
      <c r="BO13" s="119">
        <f t="shared" si="1"/>
        <v>48</v>
      </c>
      <c r="BP13" s="119">
        <v>48</v>
      </c>
      <c r="BQ13" s="119">
        <f t="shared" si="1"/>
        <v>49</v>
      </c>
      <c r="BR13" s="119">
        <f t="shared" si="1"/>
        <v>50</v>
      </c>
      <c r="BS13" s="119">
        <f t="shared" si="1"/>
        <v>51</v>
      </c>
      <c r="BT13" s="119">
        <f t="shared" si="1"/>
        <v>52</v>
      </c>
      <c r="BU13" s="119">
        <f t="shared" si="1"/>
        <v>53</v>
      </c>
      <c r="BV13" s="120"/>
      <c r="BW13" s="120"/>
    </row>
    <row r="14" spans="2:75" ht="18.75">
      <c r="B14" s="31" t="s">
        <v>59</v>
      </c>
      <c r="C14" s="16" t="str">
        <f>IF(D14&gt;0,"A","")</f>
        <v>A</v>
      </c>
      <c r="D14" s="52">
        <v>30</v>
      </c>
      <c r="E14" s="52"/>
      <c r="F14" s="37">
        <f>VLOOKUP(D14,List!$B$3:$C$15,2,0)</f>
        <v>1</v>
      </c>
      <c r="G14" s="44">
        <f>SUM('Mon-Fri'!G14,'Sat-Sun'!G14,)</f>
        <v>0</v>
      </c>
      <c r="H14" s="54">
        <f>SUM('Mon-Fri'!H14,'Sat-Sun'!H14)</f>
        <v>0</v>
      </c>
      <c r="J14" s="122" t="s">
        <v>90</v>
      </c>
      <c r="K14" s="120" t="e">
        <f>SUM('Mon-Fri'!#REF!,'Sat-Sun'!#REF!)</f>
        <v>#REF!</v>
      </c>
      <c r="L14" s="120" t="e">
        <f>SUM('Mon-Fri'!#REF!,'Sat-Sun'!#REF!)</f>
        <v>#REF!</v>
      </c>
      <c r="M14" s="120" t="e">
        <f>SUM('Mon-Fri'!#REF!,'Sat-Sun'!#REF!)</f>
        <v>#REF!</v>
      </c>
      <c r="N14" s="120" t="e">
        <f>SUM('Mon-Fri'!#REF!,'Sat-Sun'!#REF!)</f>
        <v>#REF!</v>
      </c>
      <c r="O14" s="120" t="e">
        <f>SUM('Mon-Fri'!#REF!,'Sat-Sun'!#REF!)</f>
        <v>#REF!</v>
      </c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BL14" s="120"/>
      <c r="BM14" s="120"/>
      <c r="BN14" s="120"/>
      <c r="BO14" s="120"/>
      <c r="BP14" s="120"/>
      <c r="BQ14" s="120"/>
      <c r="BR14" s="120"/>
      <c r="BS14" s="120"/>
      <c r="BT14" s="120">
        <f>SUM('[1]Mon-Fri'!BF26,'[1]Sat-Sun'!BC26)</f>
        <v>0</v>
      </c>
      <c r="BU14" s="120">
        <f>SUM('[1]Mon-Fri'!BG26,'[1]Sat-Sun'!BD26)</f>
        <v>0</v>
      </c>
      <c r="BV14" s="120"/>
      <c r="BW14" s="120"/>
    </row>
    <row r="15" spans="2:75" ht="18.75">
      <c r="B15" s="31" t="s">
        <v>59</v>
      </c>
      <c r="C15" s="16" t="str">
        <f>IF(D15&gt;0,"B","")</f>
        <v/>
      </c>
      <c r="D15" s="52"/>
      <c r="E15" s="52"/>
      <c r="F15" s="37" t="e">
        <f>VLOOKUP(D15,List!$B$3:$C$15,2,0)</f>
        <v>#N/A</v>
      </c>
      <c r="G15" s="44">
        <f>SUM('Mon-Fri'!G15,'Sat-Sun'!G15,)</f>
        <v>0</v>
      </c>
      <c r="H15" s="54">
        <f>SUM('Mon-Fri'!H15,'Sat-Sun'!H15)</f>
        <v>0</v>
      </c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</row>
    <row r="16" spans="2:75" ht="18.75">
      <c r="B16" s="31" t="s">
        <v>59</v>
      </c>
      <c r="C16" s="16" t="str">
        <f>IF(D16&gt;0,"C","")</f>
        <v/>
      </c>
      <c r="D16" s="52"/>
      <c r="E16" s="52"/>
      <c r="F16" s="37" t="e">
        <f>VLOOKUP(D16,List!$B$3:$C$15,2,0)</f>
        <v>#N/A</v>
      </c>
      <c r="G16" s="44">
        <f>SUM('Mon-Fri'!G16,'Sat-Sun'!G16,)</f>
        <v>0</v>
      </c>
      <c r="H16" s="54">
        <f>SUM('Mon-Fri'!H16,'Sat-Sun'!H16)</f>
        <v>0</v>
      </c>
      <c r="BK16" s="57"/>
      <c r="BL16" s="57"/>
      <c r="BM16" s="57"/>
      <c r="BN16" s="57"/>
      <c r="BO16" s="57"/>
      <c r="BP16" s="57"/>
    </row>
    <row r="17" spans="2:68" ht="17.25">
      <c r="B17" s="31" t="s">
        <v>60</v>
      </c>
      <c r="C17" s="16" t="str">
        <f>IF(D17="Да","D","")</f>
        <v/>
      </c>
      <c r="D17" s="38" t="s">
        <v>62</v>
      </c>
      <c r="E17" s="38"/>
      <c r="F17" s="37">
        <f>VLOOKUP(D17,List!$H$2:$I$3,2,0)</f>
        <v>0</v>
      </c>
      <c r="G17" s="44">
        <f>SUM('Mon-Fri'!G17,'Sat-Sun'!G17,)</f>
        <v>0</v>
      </c>
      <c r="H17" s="54">
        <f>SUM('Mon-Fri'!H17,'Sat-Sun'!H17)</f>
        <v>0</v>
      </c>
      <c r="BK17" s="57"/>
      <c r="BL17" s="57"/>
      <c r="BM17" s="57"/>
      <c r="BN17" s="57"/>
      <c r="BO17" s="57"/>
      <c r="BP17" s="57"/>
    </row>
    <row r="18" spans="2:68" ht="17.25">
      <c r="B18" s="1"/>
      <c r="C18" s="4"/>
      <c r="D18" s="4"/>
      <c r="E18" s="4"/>
      <c r="F18" s="4"/>
      <c r="G18" s="45">
        <f>SUM(G14:G17)</f>
        <v>0</v>
      </c>
      <c r="H18" s="39">
        <f>SUM(H14:H17)</f>
        <v>0</v>
      </c>
      <c r="BK18" s="57"/>
      <c r="BL18" s="57"/>
      <c r="BM18" s="57"/>
      <c r="BN18" s="57"/>
      <c r="BO18" s="57"/>
      <c r="BP18" s="57"/>
    </row>
    <row r="19" spans="2:68" ht="17.25">
      <c r="B19" s="1"/>
      <c r="C19" s="4"/>
      <c r="D19" s="4"/>
      <c r="E19" s="4"/>
      <c r="F19" s="4"/>
      <c r="G19" s="4"/>
      <c r="H19" s="5"/>
      <c r="BK19" s="57"/>
      <c r="BL19" s="57"/>
      <c r="BM19" s="57"/>
      <c r="BN19" s="57"/>
      <c r="BO19" s="57"/>
      <c r="BP19" s="57"/>
    </row>
    <row r="20" spans="2:68" ht="17.25">
      <c r="B20" s="1"/>
      <c r="C20" s="4"/>
      <c r="D20" s="4"/>
      <c r="E20" s="4"/>
      <c r="F20" s="16" t="s">
        <v>51</v>
      </c>
      <c r="G20" s="51"/>
      <c r="H20" s="5"/>
    </row>
    <row r="21" spans="2:68" ht="17.25">
      <c r="B21" s="1"/>
      <c r="C21" s="4"/>
      <c r="D21" s="4"/>
      <c r="E21" s="4"/>
      <c r="F21" s="16" t="s">
        <v>70</v>
      </c>
      <c r="G21" s="46">
        <f>G18-G18*G20</f>
        <v>0</v>
      </c>
      <c r="H21" s="5"/>
    </row>
    <row r="22" spans="2:68" ht="17.25">
      <c r="F22" s="16" t="s">
        <v>177</v>
      </c>
      <c r="G22" s="46">
        <f>G21+G21*20%</f>
        <v>0</v>
      </c>
    </row>
    <row r="24" spans="2:68" ht="29.25" customHeight="1">
      <c r="B24" s="68" t="s">
        <v>140</v>
      </c>
      <c r="D24" s="73"/>
      <c r="E24" s="63"/>
      <c r="F24" s="63"/>
    </row>
    <row r="25" spans="2:68" ht="21">
      <c r="B25" s="168" t="s">
        <v>295</v>
      </c>
      <c r="C25" s="169"/>
      <c r="D25" s="64"/>
      <c r="E25" s="173" t="s">
        <v>167</v>
      </c>
      <c r="F25" s="174"/>
      <c r="G25" s="175"/>
      <c r="I25" s="168" t="s">
        <v>141</v>
      </c>
      <c r="J25" s="169"/>
    </row>
    <row r="26" spans="2:68" ht="20.25" customHeight="1">
      <c r="B26" s="166" t="s">
        <v>168</v>
      </c>
      <c r="C26" s="170"/>
      <c r="D26" s="79"/>
      <c r="E26" s="171" t="s">
        <v>181</v>
      </c>
      <c r="F26" s="171"/>
      <c r="G26" s="171"/>
      <c r="I26" s="171" t="s">
        <v>265</v>
      </c>
      <c r="J26" s="171"/>
    </row>
    <row r="27" spans="2:68" ht="20.25" customHeight="1">
      <c r="B27" s="166" t="s">
        <v>169</v>
      </c>
      <c r="C27" s="170"/>
      <c r="D27" s="65"/>
      <c r="E27" s="171" t="s">
        <v>267</v>
      </c>
      <c r="F27" s="171"/>
      <c r="G27" s="171"/>
      <c r="I27" s="171" t="s">
        <v>266</v>
      </c>
      <c r="J27" s="171"/>
    </row>
    <row r="28" spans="2:68" ht="20.25" customHeight="1">
      <c r="B28" s="166" t="s">
        <v>170</v>
      </c>
      <c r="C28" s="167"/>
      <c r="D28" s="62"/>
      <c r="E28" s="171" t="s">
        <v>175</v>
      </c>
      <c r="F28" s="171"/>
      <c r="G28" s="171"/>
      <c r="I28" s="171" t="s">
        <v>268</v>
      </c>
      <c r="J28" s="171"/>
    </row>
    <row r="29" spans="2:68" ht="20.25" customHeight="1">
      <c r="B29" s="166" t="s">
        <v>171</v>
      </c>
      <c r="C29" s="167"/>
      <c r="D29" s="62"/>
      <c r="I29" s="82"/>
      <c r="J29" s="82"/>
    </row>
    <row r="30" spans="2:68" ht="20.25" customHeight="1">
      <c r="B30" s="166" t="s">
        <v>172</v>
      </c>
      <c r="C30" s="167"/>
      <c r="D30" s="62"/>
      <c r="E30" s="82"/>
      <c r="F30" s="82"/>
      <c r="G30" s="82"/>
      <c r="H30" s="73"/>
    </row>
    <row r="31" spans="2:68" ht="20.25" customHeight="1">
      <c r="B31" s="166" t="s">
        <v>173</v>
      </c>
      <c r="C31" s="167"/>
      <c r="D31" s="62"/>
      <c r="E31" s="180" t="s">
        <v>299</v>
      </c>
      <c r="F31" s="181"/>
      <c r="G31" s="180" t="s">
        <v>284</v>
      </c>
      <c r="H31" s="184"/>
    </row>
    <row r="32" spans="2:68" ht="20.25" customHeight="1">
      <c r="B32" s="166" t="s">
        <v>174</v>
      </c>
      <c r="C32" s="167"/>
      <c r="D32" s="62"/>
      <c r="E32" s="182"/>
      <c r="F32" s="183"/>
      <c r="G32" s="185"/>
      <c r="H32" s="186"/>
    </row>
    <row r="33" spans="2:10" ht="20.25" customHeight="1">
      <c r="B33" s="166" t="s">
        <v>138</v>
      </c>
      <c r="C33" s="167"/>
      <c r="D33" s="62"/>
      <c r="E33" s="187"/>
      <c r="F33" s="188"/>
      <c r="G33" s="142" t="s">
        <v>285</v>
      </c>
      <c r="H33" s="142" t="s">
        <v>286</v>
      </c>
    </row>
    <row r="34" spans="2:10" ht="20.25" customHeight="1">
      <c r="B34" s="166" t="s">
        <v>139</v>
      </c>
      <c r="C34" s="167"/>
      <c r="D34" s="62"/>
      <c r="E34" s="189" t="s">
        <v>287</v>
      </c>
      <c r="F34" s="190"/>
      <c r="G34" s="140">
        <v>1.2</v>
      </c>
      <c r="H34" s="141" t="s">
        <v>292</v>
      </c>
    </row>
    <row r="35" spans="2:10" ht="20.25" customHeight="1">
      <c r="C35" s="67"/>
      <c r="D35" s="66"/>
      <c r="E35" s="189" t="s">
        <v>263</v>
      </c>
      <c r="F35" s="190"/>
      <c r="G35" s="139">
        <v>0.5</v>
      </c>
      <c r="H35" s="138" t="s">
        <v>37</v>
      </c>
      <c r="J35" s="57"/>
    </row>
    <row r="36" spans="2:10" ht="20.25" customHeight="1">
      <c r="B36" s="164" t="s">
        <v>176</v>
      </c>
      <c r="C36" s="165"/>
      <c r="D36" s="62"/>
      <c r="E36" s="194" t="s">
        <v>288</v>
      </c>
      <c r="F36" s="195"/>
      <c r="G36" s="139">
        <v>0.5</v>
      </c>
      <c r="H36" s="138" t="s">
        <v>37</v>
      </c>
    </row>
    <row r="37" spans="2:10" ht="20.25" customHeight="1">
      <c r="B37" s="114"/>
      <c r="C37" s="115"/>
      <c r="D37" s="78"/>
      <c r="E37" s="189" t="s">
        <v>289</v>
      </c>
      <c r="F37" s="190"/>
      <c r="G37" s="139">
        <v>0.5</v>
      </c>
      <c r="H37" s="138" t="s">
        <v>37</v>
      </c>
    </row>
    <row r="38" spans="2:10" ht="20.25" customHeight="1">
      <c r="B38" s="114"/>
      <c r="C38" s="114"/>
      <c r="D38" s="78"/>
      <c r="E38" s="189" t="s">
        <v>290</v>
      </c>
      <c r="F38" s="190"/>
      <c r="G38" s="139">
        <v>1</v>
      </c>
      <c r="H38" s="138" t="s">
        <v>37</v>
      </c>
      <c r="I38" s="106"/>
      <c r="J38" s="133"/>
    </row>
    <row r="39" spans="2:10" ht="20.25" customHeight="1">
      <c r="B39" s="114"/>
      <c r="C39" s="114"/>
      <c r="D39" s="78"/>
      <c r="E39" s="189" t="s">
        <v>291</v>
      </c>
      <c r="F39" s="190"/>
      <c r="G39" s="139">
        <v>0.6</v>
      </c>
      <c r="H39" s="138" t="s">
        <v>39</v>
      </c>
      <c r="I39" s="106"/>
      <c r="J39" s="133"/>
    </row>
    <row r="40" spans="2:10" ht="20.25" customHeight="1">
      <c r="B40" s="114"/>
      <c r="C40" s="114"/>
      <c r="D40" s="78"/>
      <c r="E40" s="189" t="s">
        <v>264</v>
      </c>
      <c r="F40" s="190"/>
      <c r="G40" s="139">
        <v>1</v>
      </c>
      <c r="H40" s="141" t="s">
        <v>293</v>
      </c>
      <c r="I40" s="106"/>
      <c r="J40" s="133"/>
    </row>
    <row r="41" spans="2:10" ht="20.25" customHeight="1">
      <c r="B41" s="114"/>
      <c r="C41" s="114"/>
      <c r="D41" s="78"/>
      <c r="E41" s="191" t="s">
        <v>294</v>
      </c>
      <c r="F41" s="192"/>
      <c r="G41" s="192"/>
      <c r="H41" s="193"/>
      <c r="I41" s="106"/>
      <c r="J41" s="133"/>
    </row>
    <row r="42" spans="2:10" ht="20.25" customHeight="1">
      <c r="B42" s="114"/>
      <c r="C42" s="114"/>
      <c r="D42" s="78"/>
      <c r="E42" s="143"/>
      <c r="F42" s="143"/>
      <c r="G42" s="143"/>
      <c r="H42" s="143"/>
      <c r="I42" s="106"/>
      <c r="J42" s="133"/>
    </row>
    <row r="43" spans="2:10" ht="17.25">
      <c r="B43" s="176" t="s">
        <v>272</v>
      </c>
      <c r="C43" s="179"/>
      <c r="D43" s="179"/>
      <c r="E43" s="179"/>
      <c r="F43" s="179"/>
      <c r="G43" s="179"/>
      <c r="H43" s="78"/>
      <c r="J43" s="57"/>
    </row>
    <row r="44" spans="2:10" ht="17.25">
      <c r="B44" s="117"/>
      <c r="C44" s="117"/>
      <c r="D44" s="117"/>
      <c r="E44" s="117"/>
      <c r="F44" s="117"/>
      <c r="G44" s="117"/>
      <c r="H44" s="78"/>
    </row>
    <row r="45" spans="2:10" ht="17.25">
      <c r="B45" s="176" t="s">
        <v>182</v>
      </c>
      <c r="C45" s="178"/>
      <c r="D45" s="178"/>
      <c r="E45" s="178"/>
      <c r="F45" s="116"/>
      <c r="G45" s="57"/>
      <c r="H45" s="78"/>
    </row>
    <row r="46" spans="2:10" ht="17.25">
      <c r="B46" s="176" t="s">
        <v>300</v>
      </c>
      <c r="C46" s="177"/>
      <c r="D46" s="177"/>
      <c r="E46" s="177"/>
      <c r="F46" s="177"/>
      <c r="G46" s="177"/>
      <c r="H46" s="177"/>
    </row>
    <row r="47" spans="2:10" ht="17.25">
      <c r="B47" s="118"/>
      <c r="C47" s="69"/>
      <c r="D47" s="69"/>
      <c r="E47" s="69"/>
      <c r="F47" s="69"/>
      <c r="G47" s="69"/>
      <c r="H47" s="69"/>
      <c r="I47" s="118"/>
      <c r="J47" s="118"/>
    </row>
    <row r="48" spans="2:10" ht="17.25">
      <c r="B48" s="118" t="s">
        <v>262</v>
      </c>
      <c r="C48" s="118"/>
      <c r="D48" s="118"/>
      <c r="E48" s="118"/>
      <c r="F48" s="118"/>
      <c r="G48" s="118"/>
      <c r="H48" s="118"/>
    </row>
    <row r="49" spans="2:8" ht="17.25">
      <c r="B49" s="118"/>
      <c r="C49" s="118"/>
      <c r="D49" s="118"/>
      <c r="E49" s="118"/>
      <c r="F49" s="118"/>
      <c r="G49" s="118"/>
      <c r="H49" s="118"/>
    </row>
    <row r="50" spans="2:8" ht="17.25">
      <c r="B50" s="70" t="s">
        <v>269</v>
      </c>
      <c r="C50" s="69"/>
      <c r="H50" s="57"/>
    </row>
    <row r="51" spans="2:8" ht="17.25">
      <c r="B51" s="70" t="s">
        <v>270</v>
      </c>
      <c r="C51" s="69"/>
    </row>
    <row r="53" spans="2:8" ht="17.25">
      <c r="B53" s="105" t="s">
        <v>186</v>
      </c>
      <c r="C53" s="104"/>
      <c r="D53" s="104"/>
      <c r="E53" s="104"/>
      <c r="F53" s="104"/>
      <c r="G53" s="104"/>
    </row>
    <row r="55" spans="2:8" ht="17.25" customHeight="1">
      <c r="B55" s="220" t="s">
        <v>305</v>
      </c>
      <c r="C55" s="220"/>
      <c r="D55" s="220"/>
      <c r="E55" s="220"/>
      <c r="F55" s="220"/>
    </row>
    <row r="56" spans="2:8">
      <c r="B56" s="220"/>
      <c r="C56" s="220"/>
      <c r="D56" s="220"/>
      <c r="E56" s="220"/>
      <c r="F56" s="220"/>
    </row>
  </sheetData>
  <mergeCells count="46">
    <mergeCell ref="B55:F56"/>
    <mergeCell ref="E41:H41"/>
    <mergeCell ref="E36:F36"/>
    <mergeCell ref="E37:F37"/>
    <mergeCell ref="E38:F38"/>
    <mergeCell ref="E39:F39"/>
    <mergeCell ref="E40:F40"/>
    <mergeCell ref="E31:F32"/>
    <mergeCell ref="G31:H32"/>
    <mergeCell ref="E33:F33"/>
    <mergeCell ref="E34:F34"/>
    <mergeCell ref="E35:F35"/>
    <mergeCell ref="B46:H46"/>
    <mergeCell ref="B45:E45"/>
    <mergeCell ref="B43:G43"/>
    <mergeCell ref="AU12:AY12"/>
    <mergeCell ref="AZ12:BD12"/>
    <mergeCell ref="K12:O12"/>
    <mergeCell ref="AK12:AO12"/>
    <mergeCell ref="P12:T12"/>
    <mergeCell ref="AP12:AT12"/>
    <mergeCell ref="U12:Y12"/>
    <mergeCell ref="Z12:AD12"/>
    <mergeCell ref="AE12:AJ12"/>
    <mergeCell ref="I26:J26"/>
    <mergeCell ref="I27:J27"/>
    <mergeCell ref="I28:J28"/>
    <mergeCell ref="E26:G26"/>
    <mergeCell ref="E27:G27"/>
    <mergeCell ref="E28:G28"/>
    <mergeCell ref="BE12:BJ12"/>
    <mergeCell ref="BK12:BO12"/>
    <mergeCell ref="BP12:BT12"/>
    <mergeCell ref="I25:J25"/>
    <mergeCell ref="E25:G25"/>
    <mergeCell ref="B36:C36"/>
    <mergeCell ref="B31:C31"/>
    <mergeCell ref="B25:C25"/>
    <mergeCell ref="B29:C29"/>
    <mergeCell ref="B30:C30"/>
    <mergeCell ref="B32:C32"/>
    <mergeCell ref="B33:C33"/>
    <mergeCell ref="B34:C34"/>
    <mergeCell ref="B27:C27"/>
    <mergeCell ref="B28:C28"/>
    <mergeCell ref="B26:C26"/>
  </mergeCells>
  <conditionalFormatting sqref="K14:BU14">
    <cfRule type="cellIs" dxfId="5" priority="3" operator="equal">
      <formula>0</formula>
    </cfRule>
    <cfRule type="cellIs" dxfId="4" priority="5" operator="greaterThan">
      <formula>0</formula>
    </cfRule>
  </conditionalFormatting>
  <conditionalFormatting sqref="K14:BU14">
    <cfRule type="cellIs" dxfId="3" priority="1" operator="equal">
      <formula>0</formula>
    </cfRule>
    <cfRule type="cellIs" dxfId="2" priority="2" operator="greaterThan">
      <formula>0</formula>
    </cfRule>
  </conditionalFormatting>
  <dataValidations count="2">
    <dataValidation type="list" allowBlank="1" showInputMessage="1" showErrorMessage="1" sqref="D17">
      <formula1>Шапки</formula1>
    </dataValidation>
    <dataValidation type="list" allowBlank="1" showInputMessage="1" showErrorMessage="1" sqref="D14:D16">
      <formula1>length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landscape" r:id="rId1"/>
  <ignoredErrors>
    <ignoredError sqref="P13:T13" unlockedFormula="1"/>
    <ignoredError sqref="K14:O1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 tint="-0.499984740745262"/>
    <pageSetUpPr fitToPage="1"/>
  </sheetPr>
  <dimension ref="A1:BI1393"/>
  <sheetViews>
    <sheetView showGridLines="0" topLeftCell="AA20" zoomScale="82" zoomScaleNormal="82" workbookViewId="0">
      <selection activeCell="S34" sqref="S34"/>
    </sheetView>
  </sheetViews>
  <sheetFormatPr defaultColWidth="12.42578125" defaultRowHeight="17.25" outlineLevelCol="1"/>
  <cols>
    <col min="1" max="1" width="8.5703125" style="32" customWidth="1"/>
    <col min="2" max="2" width="26" style="32" customWidth="1"/>
    <col min="3" max="3" width="24.5703125" style="1" customWidth="1"/>
    <col min="4" max="4" width="36.7109375" style="4" customWidth="1"/>
    <col min="5" max="8" width="33.5703125" style="4" customWidth="1"/>
    <col min="9" max="9" width="33.5703125" style="5" customWidth="1"/>
    <col min="10" max="10" width="6.28515625" style="1" customWidth="1"/>
    <col min="11" max="12" width="21.7109375" style="1" customWidth="1"/>
    <col min="13" max="13" width="5.140625" style="1" customWidth="1"/>
    <col min="14" max="44" width="3.7109375" style="1" customWidth="1"/>
    <col min="45" max="45" width="8.5703125" style="1" customWidth="1"/>
    <col min="46" max="49" width="16.42578125" style="1" customWidth="1" outlineLevel="1"/>
    <col min="50" max="55" width="12.42578125" style="1" customWidth="1" outlineLevel="1"/>
    <col min="56" max="56" width="4.5703125" style="1" customWidth="1" outlineLevel="1"/>
    <col min="57" max="57" width="2.85546875" style="1" customWidth="1" outlineLevel="1"/>
    <col min="58" max="58" width="4" style="1" customWidth="1" outlineLevel="1"/>
    <col min="59" max="59" width="2.42578125" style="1" customWidth="1" outlineLevel="1"/>
    <col min="60" max="60" width="12.42578125" style="1"/>
    <col min="61" max="61" width="13.5703125" style="1" bestFit="1" customWidth="1"/>
    <col min="62" max="16384" width="12.42578125" style="1"/>
  </cols>
  <sheetData>
    <row r="1" spans="2:25">
      <c r="D1" s="1"/>
      <c r="E1" s="1"/>
      <c r="F1" s="1"/>
      <c r="G1" s="1"/>
      <c r="H1" s="1"/>
      <c r="I1" s="1"/>
    </row>
    <row r="2" spans="2:25">
      <c r="B2" s="50" t="s">
        <v>74</v>
      </c>
      <c r="C2" s="55">
        <f>'Campaign Total'!C2</f>
        <v>0</v>
      </c>
      <c r="D2" s="1"/>
      <c r="E2" s="1"/>
      <c r="F2" s="1"/>
      <c r="G2" s="1"/>
      <c r="H2" s="1"/>
      <c r="I2" s="1"/>
    </row>
    <row r="3" spans="2:25">
      <c r="B3" s="50" t="s">
        <v>75</v>
      </c>
      <c r="C3" s="55">
        <f>'Campaign Total'!C3</f>
        <v>0</v>
      </c>
      <c r="D3" s="1"/>
      <c r="E3" s="1"/>
      <c r="F3" s="1"/>
      <c r="G3" s="1"/>
      <c r="H3" s="1"/>
      <c r="I3" s="1"/>
    </row>
    <row r="4" spans="2:25">
      <c r="B4" s="50" t="s">
        <v>76</v>
      </c>
      <c r="C4" s="55">
        <f>'Campaign Total'!C4</f>
        <v>0</v>
      </c>
      <c r="D4" s="1"/>
      <c r="E4" s="1"/>
      <c r="F4" s="1"/>
      <c r="G4" s="1"/>
      <c r="H4" s="1"/>
      <c r="I4" s="1"/>
    </row>
    <row r="5" spans="2:25">
      <c r="B5" s="50" t="s">
        <v>77</v>
      </c>
      <c r="C5" s="55">
        <f>'Campaign Total'!C5</f>
        <v>0</v>
      </c>
      <c r="D5" s="1"/>
      <c r="E5" s="1"/>
      <c r="F5" s="1"/>
      <c r="G5" s="1"/>
      <c r="H5" s="1"/>
      <c r="I5" s="1"/>
      <c r="Y5" s="1" t="s">
        <v>301</v>
      </c>
    </row>
    <row r="6" spans="2:25" hidden="1">
      <c r="B6" s="4"/>
      <c r="C6" s="4"/>
      <c r="D6" s="6" t="s">
        <v>7</v>
      </c>
      <c r="F6" s="1"/>
      <c r="G6" s="1"/>
      <c r="H6" s="1"/>
      <c r="I6" s="1"/>
    </row>
    <row r="7" spans="2:25" ht="18" hidden="1" thickBot="1">
      <c r="B7" s="27" t="s">
        <v>30</v>
      </c>
      <c r="C7" s="27"/>
      <c r="D7" s="23">
        <v>1</v>
      </c>
      <c r="F7" s="1"/>
      <c r="G7" s="1"/>
      <c r="H7" s="1"/>
      <c r="I7" s="1"/>
    </row>
    <row r="8" spans="2:25" ht="18" hidden="1" thickBot="1">
      <c r="B8" s="28" t="s">
        <v>31</v>
      </c>
      <c r="C8" s="28"/>
      <c r="D8" s="24">
        <v>2</v>
      </c>
      <c r="E8" s="1"/>
      <c r="F8" s="1"/>
      <c r="G8" s="1"/>
      <c r="H8" s="1"/>
    </row>
    <row r="9" spans="2:25" ht="18" hidden="1" thickBot="1">
      <c r="B9" s="29" t="s">
        <v>32</v>
      </c>
      <c r="C9" s="29"/>
      <c r="D9" s="25">
        <v>1.4</v>
      </c>
      <c r="E9" s="1"/>
      <c r="F9" s="1"/>
      <c r="G9" s="1"/>
      <c r="H9" s="1"/>
    </row>
    <row r="10" spans="2:25" ht="35.25" hidden="1" thickBot="1">
      <c r="B10" s="30" t="s">
        <v>33</v>
      </c>
      <c r="C10" s="30"/>
      <c r="D10" s="26">
        <v>1.3</v>
      </c>
      <c r="E10" s="1"/>
      <c r="F10" s="1"/>
      <c r="G10" s="1"/>
      <c r="H10" s="1"/>
    </row>
    <row r="11" spans="2:25">
      <c r="B11" s="1"/>
      <c r="D11" s="1"/>
      <c r="E11" s="1"/>
      <c r="F11" s="1"/>
      <c r="G11" s="1"/>
      <c r="H11" s="1"/>
    </row>
    <row r="12" spans="2:25">
      <c r="B12" s="1"/>
      <c r="D12" s="1"/>
      <c r="E12" s="1"/>
      <c r="F12" s="1"/>
      <c r="G12" s="1"/>
      <c r="H12" s="1"/>
    </row>
    <row r="13" spans="2:25">
      <c r="B13" s="47" t="s">
        <v>54</v>
      </c>
      <c r="C13" s="6" t="s">
        <v>63</v>
      </c>
      <c r="D13" s="6" t="s">
        <v>68</v>
      </c>
      <c r="E13" s="6" t="s">
        <v>151</v>
      </c>
      <c r="F13" s="6" t="s">
        <v>50</v>
      </c>
      <c r="G13" s="6" t="s">
        <v>69</v>
      </c>
      <c r="H13" s="6" t="s">
        <v>34</v>
      </c>
    </row>
    <row r="14" spans="2:25" ht="20.100000000000001" customHeight="1">
      <c r="B14" s="31" t="s">
        <v>59</v>
      </c>
      <c r="C14" s="16" t="str">
        <f>'Campaign Total'!C14</f>
        <v>A</v>
      </c>
      <c r="D14" s="80">
        <f>'Campaign Total'!D14</f>
        <v>30</v>
      </c>
      <c r="E14" s="81">
        <f>'Campaign Total'!E14</f>
        <v>0</v>
      </c>
      <c r="F14" s="37">
        <f>VLOOKUP(D14,List!$B$3:$C$15,2,0)</f>
        <v>1</v>
      </c>
      <c r="G14" s="44">
        <f>IF(ISNUMBER(AX66),AX66,"0")</f>
        <v>0</v>
      </c>
      <c r="H14" s="16">
        <f>AT66</f>
        <v>0</v>
      </c>
    </row>
    <row r="15" spans="2:25" ht="20.100000000000001" customHeight="1">
      <c r="B15" s="31" t="s">
        <v>59</v>
      </c>
      <c r="C15" s="16" t="str">
        <f>'Campaign Total'!C15</f>
        <v/>
      </c>
      <c r="D15" s="80">
        <f>'Campaign Total'!D15</f>
        <v>0</v>
      </c>
      <c r="E15" s="81">
        <f>'Campaign Total'!E15</f>
        <v>0</v>
      </c>
      <c r="F15" s="37" t="e">
        <f>VLOOKUP(D15,List!$B$3:$C$15,2,0)</f>
        <v>#N/A</v>
      </c>
      <c r="G15" s="44">
        <f>IF(ISNUMBER(AY66),AY66,"0")</f>
        <v>0</v>
      </c>
      <c r="H15" s="16">
        <f>AU66</f>
        <v>0</v>
      </c>
    </row>
    <row r="16" spans="2:25" ht="20.100000000000001" customHeight="1">
      <c r="B16" s="31" t="s">
        <v>59</v>
      </c>
      <c r="C16" s="16" t="str">
        <f>'Campaign Total'!C16</f>
        <v/>
      </c>
      <c r="D16" s="80">
        <f>'Campaign Total'!D16</f>
        <v>0</v>
      </c>
      <c r="E16" s="81">
        <f>'Campaign Total'!E16</f>
        <v>0</v>
      </c>
      <c r="F16" s="37" t="e">
        <f>VLOOKUP(D16,List!$B$3:$C$15,2,0)</f>
        <v>#N/A</v>
      </c>
      <c r="G16" s="44">
        <f>IF(ISNUMBER(AZ66),AZ66,"0")</f>
        <v>0</v>
      </c>
      <c r="H16" s="16">
        <f>AV66</f>
        <v>0</v>
      </c>
    </row>
    <row r="17" spans="1:61" ht="20.100000000000001" customHeight="1">
      <c r="B17" s="31" t="s">
        <v>60</v>
      </c>
      <c r="C17" s="16" t="str">
        <f>'Campaign Total'!C17</f>
        <v/>
      </c>
      <c r="D17" s="81" t="str">
        <f>'Campaign Total'!D17</f>
        <v>Не</v>
      </c>
      <c r="E17" s="81">
        <f>'Campaign Total'!E17</f>
        <v>0</v>
      </c>
      <c r="F17" s="37">
        <f>VLOOKUP(D17,List!$H$2:$I$3,2,0)</f>
        <v>0</v>
      </c>
      <c r="G17" s="44">
        <f>IF(ISNUMBER(BA66),BA66,"0")</f>
        <v>0</v>
      </c>
      <c r="H17" s="160">
        <f>AW66</f>
        <v>0</v>
      </c>
    </row>
    <row r="18" spans="1:61">
      <c r="B18" s="1"/>
      <c r="C18" s="4"/>
      <c r="G18" s="45">
        <f>SUM(G14:G17)</f>
        <v>0</v>
      </c>
      <c r="H18" s="39">
        <f>SUM(H14:H17)</f>
        <v>0</v>
      </c>
    </row>
    <row r="19" spans="1:61">
      <c r="B19" s="1"/>
      <c r="C19" s="4"/>
      <c r="H19" s="5"/>
    </row>
    <row r="20" spans="1:61">
      <c r="B20" s="1"/>
      <c r="C20" s="4"/>
      <c r="F20" s="16" t="s">
        <v>51</v>
      </c>
      <c r="G20" s="56"/>
      <c r="H20" s="5"/>
    </row>
    <row r="21" spans="1:61">
      <c r="B21" s="1"/>
      <c r="C21" s="4"/>
      <c r="F21" s="16" t="s">
        <v>70</v>
      </c>
      <c r="G21" s="46">
        <f>G18-G18*G20</f>
        <v>0</v>
      </c>
      <c r="H21" s="5"/>
    </row>
    <row r="23" spans="1:61" ht="18" thickBot="1">
      <c r="B23" s="92"/>
      <c r="C23" s="93"/>
      <c r="D23" s="94"/>
      <c r="E23" s="94"/>
      <c r="F23" s="94"/>
      <c r="G23" s="94"/>
      <c r="H23" s="94"/>
      <c r="I23" s="95"/>
      <c r="L23" s="93"/>
      <c r="N23" s="202" t="s">
        <v>89</v>
      </c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</row>
    <row r="24" spans="1:61" ht="20.25" thickBot="1">
      <c r="B24" s="204" t="s">
        <v>302</v>
      </c>
      <c r="C24" s="204"/>
      <c r="D24" s="204"/>
      <c r="E24" s="204"/>
      <c r="F24" s="204"/>
      <c r="G24" s="204"/>
      <c r="H24" s="204"/>
      <c r="I24" s="204"/>
      <c r="L24" s="93"/>
      <c r="N24" s="157">
        <v>39</v>
      </c>
      <c r="O24" s="214">
        <v>40</v>
      </c>
      <c r="P24" s="214"/>
      <c r="Q24" s="214"/>
      <c r="R24" s="214"/>
      <c r="S24" s="214"/>
      <c r="T24" s="214"/>
      <c r="U24" s="214"/>
      <c r="V24" s="215">
        <v>41</v>
      </c>
      <c r="W24" s="216"/>
      <c r="X24" s="216"/>
      <c r="Y24" s="216"/>
      <c r="Z24" s="216"/>
      <c r="AA24" s="216"/>
      <c r="AB24" s="217"/>
      <c r="AC24" s="214">
        <v>42</v>
      </c>
      <c r="AD24" s="214"/>
      <c r="AE24" s="214"/>
      <c r="AF24" s="214"/>
      <c r="AG24" s="214"/>
      <c r="AH24" s="214"/>
      <c r="AI24" s="214"/>
      <c r="AJ24" s="214">
        <v>43</v>
      </c>
      <c r="AK24" s="214"/>
      <c r="AL24" s="214"/>
      <c r="AM24" s="214"/>
      <c r="AN24" s="214"/>
      <c r="AO24" s="214"/>
      <c r="AP24" s="214"/>
      <c r="AQ24" s="214">
        <v>44</v>
      </c>
      <c r="AR24" s="214"/>
    </row>
    <row r="25" spans="1:61" s="3" customFormat="1" ht="37.5" customHeight="1" thickBot="1">
      <c r="A25" s="33"/>
      <c r="B25" s="83" t="s">
        <v>71</v>
      </c>
      <c r="C25" s="83" t="s">
        <v>0</v>
      </c>
      <c r="D25" s="84" t="s">
        <v>1</v>
      </c>
      <c r="E25" s="84" t="s">
        <v>2</v>
      </c>
      <c r="F25" s="84" t="s">
        <v>3</v>
      </c>
      <c r="G25" s="84" t="s">
        <v>4</v>
      </c>
      <c r="H25" s="84" t="s">
        <v>5</v>
      </c>
      <c r="I25" s="84" t="s">
        <v>6</v>
      </c>
      <c r="J25" s="7"/>
      <c r="K25" s="2" t="s">
        <v>34</v>
      </c>
      <c r="L25" s="84" t="s">
        <v>35</v>
      </c>
      <c r="N25" s="74">
        <v>1</v>
      </c>
      <c r="O25" s="108">
        <v>2</v>
      </c>
      <c r="P25" s="108">
        <v>3</v>
      </c>
      <c r="Q25" s="108">
        <v>4</v>
      </c>
      <c r="R25" s="108">
        <v>5</v>
      </c>
      <c r="S25" s="108">
        <v>6</v>
      </c>
      <c r="T25" s="74">
        <v>7</v>
      </c>
      <c r="U25" s="74">
        <v>8</v>
      </c>
      <c r="V25" s="108">
        <v>9</v>
      </c>
      <c r="W25" s="108">
        <v>10</v>
      </c>
      <c r="X25" s="108">
        <v>11</v>
      </c>
      <c r="Y25" s="108">
        <v>12</v>
      </c>
      <c r="Z25" s="108">
        <v>13</v>
      </c>
      <c r="AA25" s="74">
        <v>14</v>
      </c>
      <c r="AB25" s="74">
        <v>15</v>
      </c>
      <c r="AC25" s="108">
        <v>16</v>
      </c>
      <c r="AD25" s="108">
        <v>17</v>
      </c>
      <c r="AE25" s="108">
        <v>18</v>
      </c>
      <c r="AF25" s="108">
        <v>19</v>
      </c>
      <c r="AG25" s="108">
        <v>20</v>
      </c>
      <c r="AH25" s="74">
        <v>21</v>
      </c>
      <c r="AI25" s="74">
        <v>22</v>
      </c>
      <c r="AJ25" s="108">
        <v>23</v>
      </c>
      <c r="AK25" s="108">
        <v>24</v>
      </c>
      <c r="AL25" s="108">
        <v>25</v>
      </c>
      <c r="AM25" s="108">
        <v>26</v>
      </c>
      <c r="AN25" s="108">
        <v>27</v>
      </c>
      <c r="AO25" s="74">
        <v>28</v>
      </c>
      <c r="AP25" s="74">
        <v>29</v>
      </c>
      <c r="AQ25" s="108">
        <v>30</v>
      </c>
      <c r="AR25" s="108">
        <v>31</v>
      </c>
      <c r="AT25" s="18" t="s">
        <v>55</v>
      </c>
      <c r="AU25" s="18" t="s">
        <v>56</v>
      </c>
      <c r="AV25" s="18" t="s">
        <v>57</v>
      </c>
      <c r="AW25" s="18" t="s">
        <v>58</v>
      </c>
      <c r="AX25" s="18" t="s">
        <v>64</v>
      </c>
      <c r="AY25" s="18" t="s">
        <v>65</v>
      </c>
      <c r="AZ25" s="18" t="s">
        <v>66</v>
      </c>
      <c r="BA25" s="18" t="s">
        <v>67</v>
      </c>
      <c r="BB25" s="18">
        <v>53</v>
      </c>
      <c r="BC25" s="18">
        <v>1</v>
      </c>
      <c r="BD25" s="18">
        <v>2</v>
      </c>
      <c r="BE25" s="18">
        <v>3</v>
      </c>
      <c r="BF25" s="18">
        <v>4</v>
      </c>
      <c r="BG25" s="18"/>
      <c r="BH25" s="18"/>
    </row>
    <row r="26" spans="1:61" ht="20.100000000000001" customHeight="1" thickTop="1" thickBot="1">
      <c r="A26" s="77"/>
      <c r="B26" s="88" t="s">
        <v>72</v>
      </c>
      <c r="C26" s="88">
        <v>0.27083333333333331</v>
      </c>
      <c r="D26" s="205" t="s">
        <v>256</v>
      </c>
      <c r="E26" s="206"/>
      <c r="F26" s="206"/>
      <c r="G26" s="206"/>
      <c r="H26" s="207"/>
      <c r="I26" s="96"/>
      <c r="J26" s="72"/>
      <c r="K26" s="13">
        <f>SUM(AT26:AW26)</f>
        <v>0</v>
      </c>
      <c r="L26" s="100">
        <f t="shared" ref="L26:L46" si="0">SUM(AX26:BA26)</f>
        <v>0</v>
      </c>
      <c r="N26" s="153"/>
      <c r="O26" s="144"/>
      <c r="P26" s="144"/>
      <c r="Q26" s="144"/>
      <c r="R26" s="144"/>
      <c r="S26" s="144"/>
      <c r="T26" s="153"/>
      <c r="U26" s="153"/>
      <c r="V26" s="144"/>
      <c r="W26" s="144"/>
      <c r="X26" s="144"/>
      <c r="Y26" s="144"/>
      <c r="Z26" s="144"/>
      <c r="AA26" s="153"/>
      <c r="AB26" s="153"/>
      <c r="AC26" s="144"/>
      <c r="AD26" s="144"/>
      <c r="AE26" s="144"/>
      <c r="AF26" s="144"/>
      <c r="AG26" s="144"/>
      <c r="AH26" s="153"/>
      <c r="AI26" s="153"/>
      <c r="AJ26" s="144"/>
      <c r="AK26" s="144"/>
      <c r="AL26" s="144"/>
      <c r="AM26" s="144"/>
      <c r="AN26" s="144"/>
      <c r="AO26" s="153"/>
      <c r="AP26" s="153"/>
      <c r="AQ26" s="144"/>
      <c r="AR26" s="144"/>
      <c r="AT26" s="4">
        <f>COUNTIF(N26:AR26,"a")</f>
        <v>0</v>
      </c>
      <c r="AU26" s="4">
        <f>COUNTIF(N26:AR26,"b")</f>
        <v>0</v>
      </c>
      <c r="AV26" s="4">
        <f>COUNTIF(N26:AR26,"c")</f>
        <v>0</v>
      </c>
      <c r="AW26" s="4">
        <f>COUNTIF(N26:AO26,"d")</f>
        <v>0</v>
      </c>
      <c r="AX26" s="4" t="str">
        <f t="shared" ref="AX26:AX49" si="1">IF(AT26&gt;0,($I26*AT26*$F$14),"0")</f>
        <v>0</v>
      </c>
      <c r="AY26" s="4" t="str">
        <f t="shared" ref="AY26:AY49" si="2">IF(AU26&gt;0,($I26*AU26*$F$15),"0")</f>
        <v>0</v>
      </c>
      <c r="AZ26" s="4" t="str">
        <f t="shared" ref="AZ26:AZ49" si="3">IF(AV26&gt;0,($I26*AV26*$F$16),"0")</f>
        <v>0</v>
      </c>
      <c r="BA26" s="4" t="str">
        <f>IF(AW26&gt;0,($I26*AW26*$F$17),"0")</f>
        <v>0</v>
      </c>
      <c r="BI26" s="71"/>
    </row>
    <row r="27" spans="1:61" ht="20.100000000000001" customHeight="1" thickBot="1">
      <c r="A27" s="76"/>
      <c r="B27" s="89" t="s">
        <v>73</v>
      </c>
      <c r="C27" s="89"/>
      <c r="D27" s="145" t="s">
        <v>96</v>
      </c>
      <c r="E27" s="145" t="s">
        <v>97</v>
      </c>
      <c r="F27" s="145" t="s">
        <v>98</v>
      </c>
      <c r="G27" s="145" t="s">
        <v>99</v>
      </c>
      <c r="H27" s="146" t="s">
        <v>100</v>
      </c>
      <c r="I27" s="97">
        <v>95</v>
      </c>
      <c r="J27" s="72"/>
      <c r="K27" s="13">
        <f>SUM(AT27:AW27)</f>
        <v>0</v>
      </c>
      <c r="L27" s="100">
        <f>SUM(AX27:BA27)</f>
        <v>0</v>
      </c>
      <c r="N27" s="153"/>
      <c r="O27" s="154"/>
      <c r="P27" s="154"/>
      <c r="Q27" s="154"/>
      <c r="R27" s="154"/>
      <c r="S27" s="154"/>
      <c r="T27" s="153"/>
      <c r="U27" s="153"/>
      <c r="V27" s="154"/>
      <c r="W27" s="154"/>
      <c r="X27" s="154"/>
      <c r="Y27" s="154"/>
      <c r="Z27" s="154"/>
      <c r="AA27" s="153"/>
      <c r="AB27" s="153"/>
      <c r="AC27" s="154"/>
      <c r="AD27" s="154"/>
      <c r="AE27" s="154"/>
      <c r="AF27" s="154"/>
      <c r="AG27" s="154"/>
      <c r="AH27" s="153"/>
      <c r="AI27" s="153"/>
      <c r="AJ27" s="154"/>
      <c r="AK27" s="154"/>
      <c r="AL27" s="154"/>
      <c r="AM27" s="154"/>
      <c r="AN27" s="154"/>
      <c r="AO27" s="153"/>
      <c r="AP27" s="153"/>
      <c r="AQ27" s="154"/>
      <c r="AR27" s="154"/>
      <c r="AT27" s="4">
        <f>COUNTIF(N27:AR27,"a")</f>
        <v>0</v>
      </c>
      <c r="AU27" s="4">
        <f t="shared" ref="AU27:AU65" si="4">COUNTIF(N27:AR27,"b")</f>
        <v>0</v>
      </c>
      <c r="AV27" s="4">
        <f t="shared" ref="AV27:AV65" si="5">COUNTIF(N27:AR27,"c")</f>
        <v>0</v>
      </c>
      <c r="AW27" s="4">
        <f t="shared" ref="AW27:AW65" si="6">COUNTIF(N27:AQ27,"d")</f>
        <v>0</v>
      </c>
      <c r="AX27" s="4" t="str">
        <f t="shared" si="1"/>
        <v>0</v>
      </c>
      <c r="AY27" s="4" t="str">
        <f t="shared" si="2"/>
        <v>0</v>
      </c>
      <c r="AZ27" s="4" t="str">
        <f t="shared" si="3"/>
        <v>0</v>
      </c>
      <c r="BA27" s="4" t="str">
        <f>IF(AW27&gt;0,($I27*AW27*$F$17),"0")</f>
        <v>0</v>
      </c>
      <c r="BI27" s="71"/>
    </row>
    <row r="28" spans="1:61" ht="20.100000000000001" customHeight="1" thickBot="1">
      <c r="A28" s="76"/>
      <c r="B28" s="89" t="s">
        <v>73</v>
      </c>
      <c r="C28" s="89"/>
      <c r="D28" s="145" t="s">
        <v>203</v>
      </c>
      <c r="E28" s="145" t="s">
        <v>204</v>
      </c>
      <c r="F28" s="145" t="s">
        <v>205</v>
      </c>
      <c r="G28" s="145" t="s">
        <v>206</v>
      </c>
      <c r="H28" s="146" t="s">
        <v>207</v>
      </c>
      <c r="I28" s="97">
        <v>93</v>
      </c>
      <c r="J28" s="72"/>
      <c r="K28" s="13">
        <f t="shared" ref="K28:K33" si="7">SUM(AT28:AW28)</f>
        <v>0</v>
      </c>
      <c r="L28" s="100">
        <f>SUM(AX28:BA28)</f>
        <v>0</v>
      </c>
      <c r="N28" s="153"/>
      <c r="O28" s="154"/>
      <c r="P28" s="154"/>
      <c r="Q28" s="154"/>
      <c r="R28" s="154"/>
      <c r="S28" s="154"/>
      <c r="T28" s="153"/>
      <c r="U28" s="153"/>
      <c r="V28" s="154"/>
      <c r="W28" s="154"/>
      <c r="X28" s="154"/>
      <c r="Y28" s="154"/>
      <c r="Z28" s="154"/>
      <c r="AA28" s="153"/>
      <c r="AB28" s="153"/>
      <c r="AC28" s="154"/>
      <c r="AD28" s="154"/>
      <c r="AE28" s="154"/>
      <c r="AF28" s="154"/>
      <c r="AG28" s="154"/>
      <c r="AH28" s="153"/>
      <c r="AI28" s="153"/>
      <c r="AJ28" s="154"/>
      <c r="AK28" s="154"/>
      <c r="AL28" s="154"/>
      <c r="AM28" s="154"/>
      <c r="AN28" s="154"/>
      <c r="AO28" s="153"/>
      <c r="AP28" s="153"/>
      <c r="AQ28" s="154"/>
      <c r="AR28" s="154"/>
      <c r="AT28" s="4">
        <f t="shared" ref="AT28:AT65" si="8">COUNTIF(N28:AR28,"a")</f>
        <v>0</v>
      </c>
      <c r="AU28" s="4">
        <f t="shared" si="4"/>
        <v>0</v>
      </c>
      <c r="AV28" s="4">
        <f t="shared" si="5"/>
        <v>0</v>
      </c>
      <c r="AW28" s="4">
        <f t="shared" si="6"/>
        <v>0</v>
      </c>
      <c r="AX28" s="4" t="str">
        <f t="shared" si="1"/>
        <v>0</v>
      </c>
      <c r="AY28" s="4" t="str">
        <f t="shared" si="2"/>
        <v>0</v>
      </c>
      <c r="AZ28" s="4" t="str">
        <f t="shared" si="3"/>
        <v>0</v>
      </c>
      <c r="BA28" s="4" t="str">
        <f t="shared" ref="BA28:BA49" si="9">IF(AW28&gt;0,($I28*AW28*$F$17),"0")</f>
        <v>0</v>
      </c>
      <c r="BI28" s="71"/>
    </row>
    <row r="29" spans="1:61" ht="20.100000000000001" customHeight="1" thickBot="1">
      <c r="A29" s="76"/>
      <c r="B29" s="89" t="s">
        <v>73</v>
      </c>
      <c r="C29" s="89"/>
      <c r="D29" s="145" t="s">
        <v>91</v>
      </c>
      <c r="E29" s="145" t="s">
        <v>92</v>
      </c>
      <c r="F29" s="145" t="s">
        <v>93</v>
      </c>
      <c r="G29" s="145" t="s">
        <v>94</v>
      </c>
      <c r="H29" s="146" t="s">
        <v>95</v>
      </c>
      <c r="I29" s="97">
        <v>62</v>
      </c>
      <c r="J29" s="72"/>
      <c r="K29" s="13">
        <f t="shared" si="7"/>
        <v>0</v>
      </c>
      <c r="L29" s="100">
        <f t="shared" si="0"/>
        <v>0</v>
      </c>
      <c r="N29" s="153"/>
      <c r="O29" s="154"/>
      <c r="P29" s="154"/>
      <c r="Q29" s="154"/>
      <c r="R29" s="154"/>
      <c r="S29" s="154"/>
      <c r="T29" s="153"/>
      <c r="U29" s="153"/>
      <c r="V29" s="154"/>
      <c r="W29" s="154"/>
      <c r="X29" s="154"/>
      <c r="Y29" s="154"/>
      <c r="Z29" s="154"/>
      <c r="AA29" s="153"/>
      <c r="AB29" s="153"/>
      <c r="AC29" s="154"/>
      <c r="AD29" s="154"/>
      <c r="AE29" s="154"/>
      <c r="AF29" s="154"/>
      <c r="AG29" s="154"/>
      <c r="AH29" s="153"/>
      <c r="AI29" s="153"/>
      <c r="AJ29" s="154"/>
      <c r="AK29" s="154"/>
      <c r="AL29" s="154"/>
      <c r="AM29" s="154"/>
      <c r="AN29" s="154"/>
      <c r="AO29" s="153"/>
      <c r="AP29" s="153"/>
      <c r="AQ29" s="154"/>
      <c r="AR29" s="154"/>
      <c r="AT29" s="4">
        <f>COUNTIF(N29:AR29,"a")</f>
        <v>0</v>
      </c>
      <c r="AU29" s="4">
        <f t="shared" si="4"/>
        <v>0</v>
      </c>
      <c r="AV29" s="4">
        <f t="shared" si="5"/>
        <v>0</v>
      </c>
      <c r="AW29" s="4">
        <f t="shared" si="6"/>
        <v>0</v>
      </c>
      <c r="AX29" s="4" t="str">
        <f t="shared" si="1"/>
        <v>0</v>
      </c>
      <c r="AY29" s="4" t="str">
        <f t="shared" si="2"/>
        <v>0</v>
      </c>
      <c r="AZ29" s="4" t="str">
        <f t="shared" si="3"/>
        <v>0</v>
      </c>
      <c r="BA29" s="4" t="str">
        <f t="shared" si="9"/>
        <v>0</v>
      </c>
      <c r="BI29" s="71"/>
    </row>
    <row r="30" spans="1:61" ht="20.100000000000001" customHeight="1" thickBot="1">
      <c r="A30" s="76"/>
      <c r="B30" s="89" t="s">
        <v>73</v>
      </c>
      <c r="C30" s="89"/>
      <c r="D30" s="145" t="s">
        <v>208</v>
      </c>
      <c r="E30" s="145" t="s">
        <v>209</v>
      </c>
      <c r="F30" s="145" t="s">
        <v>210</v>
      </c>
      <c r="G30" s="145" t="s">
        <v>211</v>
      </c>
      <c r="H30" s="146" t="s">
        <v>212</v>
      </c>
      <c r="I30" s="97">
        <v>60</v>
      </c>
      <c r="J30" s="72"/>
      <c r="K30" s="13">
        <f t="shared" si="7"/>
        <v>0</v>
      </c>
      <c r="L30" s="100">
        <f t="shared" si="0"/>
        <v>0</v>
      </c>
      <c r="N30" s="153"/>
      <c r="O30" s="154"/>
      <c r="P30" s="154"/>
      <c r="Q30" s="154"/>
      <c r="R30" s="154"/>
      <c r="S30" s="154"/>
      <c r="T30" s="153"/>
      <c r="U30" s="153"/>
      <c r="V30" s="154"/>
      <c r="W30" s="154"/>
      <c r="X30" s="154"/>
      <c r="Y30" s="154"/>
      <c r="Z30" s="154"/>
      <c r="AA30" s="153"/>
      <c r="AB30" s="153"/>
      <c r="AC30" s="154"/>
      <c r="AD30" s="154"/>
      <c r="AE30" s="154"/>
      <c r="AF30" s="154"/>
      <c r="AG30" s="154"/>
      <c r="AH30" s="153"/>
      <c r="AI30" s="153"/>
      <c r="AJ30" s="154"/>
      <c r="AK30" s="154"/>
      <c r="AL30" s="154"/>
      <c r="AM30" s="154"/>
      <c r="AN30" s="154"/>
      <c r="AO30" s="153"/>
      <c r="AP30" s="153"/>
      <c r="AQ30" s="154"/>
      <c r="AR30" s="154"/>
      <c r="AT30" s="4">
        <f t="shared" si="8"/>
        <v>0</v>
      </c>
      <c r="AU30" s="4">
        <f t="shared" si="4"/>
        <v>0</v>
      </c>
      <c r="AV30" s="4">
        <f t="shared" si="5"/>
        <v>0</v>
      </c>
      <c r="AW30" s="4">
        <f t="shared" si="6"/>
        <v>0</v>
      </c>
      <c r="AX30" s="4" t="str">
        <f t="shared" si="1"/>
        <v>0</v>
      </c>
      <c r="AY30" s="4" t="str">
        <f t="shared" si="2"/>
        <v>0</v>
      </c>
      <c r="AZ30" s="4" t="str">
        <f t="shared" si="3"/>
        <v>0</v>
      </c>
      <c r="BA30" s="4" t="str">
        <f t="shared" si="9"/>
        <v>0</v>
      </c>
      <c r="BI30" s="71"/>
    </row>
    <row r="31" spans="1:61" ht="20.100000000000001" customHeight="1" thickBot="1">
      <c r="A31" s="77"/>
      <c r="B31" s="88" t="s">
        <v>72</v>
      </c>
      <c r="C31" s="88">
        <v>0.44444444444444442</v>
      </c>
      <c r="D31" s="199" t="s">
        <v>244</v>
      </c>
      <c r="E31" s="200"/>
      <c r="F31" s="200"/>
      <c r="G31" s="200"/>
      <c r="H31" s="201"/>
      <c r="I31" s="107"/>
      <c r="J31" s="72"/>
      <c r="K31" s="13">
        <f t="shared" si="7"/>
        <v>0</v>
      </c>
      <c r="L31" s="100">
        <f>SUM(AX31:BA31)</f>
        <v>0</v>
      </c>
      <c r="N31" s="153"/>
      <c r="O31" s="144"/>
      <c r="P31" s="144"/>
      <c r="Q31" s="144"/>
      <c r="R31" s="144"/>
      <c r="S31" s="144"/>
      <c r="T31" s="153"/>
      <c r="U31" s="153"/>
      <c r="V31" s="144"/>
      <c r="W31" s="144"/>
      <c r="X31" s="144"/>
      <c r="Y31" s="144"/>
      <c r="Z31" s="144"/>
      <c r="AA31" s="153"/>
      <c r="AB31" s="153"/>
      <c r="AC31" s="144"/>
      <c r="AD31" s="144"/>
      <c r="AE31" s="144"/>
      <c r="AF31" s="144"/>
      <c r="AG31" s="144"/>
      <c r="AH31" s="153"/>
      <c r="AI31" s="153"/>
      <c r="AJ31" s="144"/>
      <c r="AK31" s="144"/>
      <c r="AL31" s="144"/>
      <c r="AM31" s="144"/>
      <c r="AN31" s="144"/>
      <c r="AO31" s="153"/>
      <c r="AP31" s="153"/>
      <c r="AQ31" s="144"/>
      <c r="AR31" s="144"/>
      <c r="AT31" s="4">
        <f>COUNTIF(N31:AR31,"a")</f>
        <v>0</v>
      </c>
      <c r="AU31" s="4">
        <f t="shared" si="4"/>
        <v>0</v>
      </c>
      <c r="AV31" s="4">
        <f t="shared" si="5"/>
        <v>0</v>
      </c>
      <c r="AW31" s="4">
        <f t="shared" si="6"/>
        <v>0</v>
      </c>
      <c r="AX31" s="4" t="str">
        <f>IF(AT31&gt;0,($I31*AT31*$F$14),"0")</f>
        <v>0</v>
      </c>
      <c r="AY31" s="4" t="str">
        <f>IF(AU31&gt;0,($I31*AU31*$F$15),"0")</f>
        <v>0</v>
      </c>
      <c r="AZ31" s="4" t="str">
        <f>IF(AV31&gt;0,($I31*AV31*$F$16),"0")</f>
        <v>0</v>
      </c>
      <c r="BA31" s="4" t="str">
        <f>IF(AW31&gt;0,($I31*AW31*$F$17),"0")</f>
        <v>0</v>
      </c>
      <c r="BI31" s="71"/>
    </row>
    <row r="32" spans="1:61" ht="20.100000000000001" customHeight="1" thickBot="1">
      <c r="A32" s="76"/>
      <c r="B32" s="89" t="s">
        <v>73</v>
      </c>
      <c r="C32" s="89"/>
      <c r="D32" s="145" t="s">
        <v>217</v>
      </c>
      <c r="E32" s="145" t="s">
        <v>216</v>
      </c>
      <c r="F32" s="145" t="s">
        <v>215</v>
      </c>
      <c r="G32" s="145" t="s">
        <v>214</v>
      </c>
      <c r="H32" s="146" t="s">
        <v>213</v>
      </c>
      <c r="I32" s="97">
        <v>53</v>
      </c>
      <c r="J32" s="72"/>
      <c r="K32" s="13">
        <f t="shared" si="7"/>
        <v>0</v>
      </c>
      <c r="L32" s="100">
        <f t="shared" ref="L32" si="10">SUM(AX32:BA32)</f>
        <v>0</v>
      </c>
      <c r="N32" s="153"/>
      <c r="O32" s="154"/>
      <c r="P32" s="154"/>
      <c r="Q32" s="154"/>
      <c r="R32" s="154"/>
      <c r="S32" s="154"/>
      <c r="T32" s="153"/>
      <c r="U32" s="153"/>
      <c r="V32" s="154"/>
      <c r="W32" s="154"/>
      <c r="X32" s="154"/>
      <c r="Y32" s="154"/>
      <c r="Z32" s="154"/>
      <c r="AA32" s="153"/>
      <c r="AB32" s="153"/>
      <c r="AC32" s="154"/>
      <c r="AD32" s="154"/>
      <c r="AE32" s="154"/>
      <c r="AF32" s="154"/>
      <c r="AG32" s="154"/>
      <c r="AH32" s="153"/>
      <c r="AI32" s="153"/>
      <c r="AJ32" s="154"/>
      <c r="AK32" s="154"/>
      <c r="AL32" s="154"/>
      <c r="AM32" s="154"/>
      <c r="AN32" s="154"/>
      <c r="AO32" s="153"/>
      <c r="AP32" s="153"/>
      <c r="AQ32" s="154"/>
      <c r="AR32" s="154"/>
      <c r="AT32" s="4">
        <f>COUNTIF(N32:AR32,"a")</f>
        <v>0</v>
      </c>
      <c r="AU32" s="4">
        <f t="shared" si="4"/>
        <v>0</v>
      </c>
      <c r="AV32" s="4">
        <f t="shared" si="5"/>
        <v>0</v>
      </c>
      <c r="AW32" s="4">
        <f t="shared" si="6"/>
        <v>0</v>
      </c>
      <c r="AX32" s="4" t="str">
        <f t="shared" si="1"/>
        <v>0</v>
      </c>
      <c r="AY32" s="4" t="str">
        <f t="shared" si="2"/>
        <v>0</v>
      </c>
      <c r="AZ32" s="4" t="str">
        <f t="shared" si="3"/>
        <v>0</v>
      </c>
      <c r="BA32" s="4" t="str">
        <f t="shared" si="9"/>
        <v>0</v>
      </c>
      <c r="BI32" s="71"/>
    </row>
    <row r="33" spans="1:61" ht="20.100000000000001" customHeight="1" thickBot="1">
      <c r="A33" s="76"/>
      <c r="B33" s="85" t="s">
        <v>72</v>
      </c>
      <c r="C33" s="85">
        <v>0.4861111111111111</v>
      </c>
      <c r="D33" s="196" t="s">
        <v>229</v>
      </c>
      <c r="E33" s="197"/>
      <c r="F33" s="197"/>
      <c r="G33" s="197"/>
      <c r="H33" s="198"/>
      <c r="I33" s="96"/>
      <c r="J33" s="72"/>
      <c r="K33" s="13">
        <f t="shared" si="7"/>
        <v>0</v>
      </c>
      <c r="L33" s="100">
        <f>SUM(AX33:BA33)</f>
        <v>0</v>
      </c>
      <c r="N33" s="153"/>
      <c r="O33" s="144"/>
      <c r="P33" s="144"/>
      <c r="Q33" s="144"/>
      <c r="R33" s="144"/>
      <c r="S33" s="144"/>
      <c r="T33" s="153"/>
      <c r="U33" s="153"/>
      <c r="V33" s="144"/>
      <c r="W33" s="144"/>
      <c r="X33" s="144"/>
      <c r="Y33" s="144"/>
      <c r="Z33" s="158"/>
      <c r="AA33" s="153"/>
      <c r="AB33" s="153"/>
      <c r="AC33" s="144"/>
      <c r="AD33" s="144"/>
      <c r="AE33" s="144"/>
      <c r="AF33" s="144"/>
      <c r="AG33" s="144"/>
      <c r="AH33" s="153"/>
      <c r="AI33" s="153"/>
      <c r="AJ33" s="144"/>
      <c r="AK33" s="144"/>
      <c r="AL33" s="144"/>
      <c r="AM33" s="144"/>
      <c r="AN33" s="144"/>
      <c r="AO33" s="153"/>
      <c r="AP33" s="153"/>
      <c r="AQ33" s="144"/>
      <c r="AR33" s="144"/>
      <c r="AT33" s="4">
        <f t="shared" si="8"/>
        <v>0</v>
      </c>
      <c r="AU33" s="4">
        <f t="shared" si="4"/>
        <v>0</v>
      </c>
      <c r="AV33" s="4">
        <f t="shared" si="5"/>
        <v>0</v>
      </c>
      <c r="AW33" s="4">
        <f t="shared" si="6"/>
        <v>0</v>
      </c>
      <c r="AX33" s="4" t="str">
        <f t="shared" si="1"/>
        <v>0</v>
      </c>
      <c r="AY33" s="4" t="str">
        <f t="shared" si="2"/>
        <v>0</v>
      </c>
      <c r="AZ33" s="4" t="str">
        <f t="shared" si="3"/>
        <v>0</v>
      </c>
      <c r="BA33" s="4" t="str">
        <f t="shared" si="9"/>
        <v>0</v>
      </c>
      <c r="BI33" s="71"/>
    </row>
    <row r="34" spans="1:61" ht="20.100000000000001" customHeight="1" thickBot="1">
      <c r="A34" s="76"/>
      <c r="B34" s="89" t="s">
        <v>73</v>
      </c>
      <c r="C34" s="89"/>
      <c r="D34" s="145" t="s">
        <v>218</v>
      </c>
      <c r="E34" s="145" t="s">
        <v>219</v>
      </c>
      <c r="F34" s="145" t="s">
        <v>220</v>
      </c>
      <c r="G34" s="145" t="s">
        <v>221</v>
      </c>
      <c r="H34" s="146" t="s">
        <v>222</v>
      </c>
      <c r="I34" s="97">
        <v>50</v>
      </c>
      <c r="J34" s="72"/>
      <c r="K34" s="13">
        <f t="shared" ref="K34:K36" si="11">SUM(AT34:AW34)</f>
        <v>0</v>
      </c>
      <c r="L34" s="100">
        <f>SUM(AX34:BA34)</f>
        <v>0</v>
      </c>
      <c r="N34" s="153"/>
      <c r="O34" s="154"/>
      <c r="P34" s="154"/>
      <c r="Q34" s="154"/>
      <c r="R34" s="154"/>
      <c r="S34" s="154"/>
      <c r="T34" s="153"/>
      <c r="U34" s="153"/>
      <c r="V34" s="154"/>
      <c r="W34" s="154"/>
      <c r="X34" s="154"/>
      <c r="Y34" s="154"/>
      <c r="Z34" s="154"/>
      <c r="AA34" s="153"/>
      <c r="AB34" s="153"/>
      <c r="AC34" s="154"/>
      <c r="AD34" s="154"/>
      <c r="AE34" s="154"/>
      <c r="AF34" s="154"/>
      <c r="AG34" s="154"/>
      <c r="AH34" s="153"/>
      <c r="AI34" s="153"/>
      <c r="AJ34" s="154"/>
      <c r="AK34" s="154"/>
      <c r="AL34" s="154"/>
      <c r="AM34" s="154"/>
      <c r="AN34" s="154"/>
      <c r="AO34" s="153"/>
      <c r="AP34" s="153"/>
      <c r="AQ34" s="154"/>
      <c r="AR34" s="154"/>
      <c r="AT34" s="4">
        <f t="shared" si="8"/>
        <v>0</v>
      </c>
      <c r="AU34" s="4">
        <f t="shared" si="4"/>
        <v>0</v>
      </c>
      <c r="AV34" s="4">
        <f t="shared" si="5"/>
        <v>0</v>
      </c>
      <c r="AW34" s="4">
        <f t="shared" si="6"/>
        <v>0</v>
      </c>
      <c r="AX34" s="4" t="str">
        <f t="shared" si="1"/>
        <v>0</v>
      </c>
      <c r="AY34" s="4" t="str">
        <f t="shared" si="2"/>
        <v>0</v>
      </c>
      <c r="AZ34" s="4" t="str">
        <f t="shared" si="3"/>
        <v>0</v>
      </c>
      <c r="BA34" s="4" t="str">
        <f t="shared" si="9"/>
        <v>0</v>
      </c>
      <c r="BI34" s="71"/>
    </row>
    <row r="35" spans="1:61" ht="19.5" customHeight="1" thickBot="1">
      <c r="A35" s="76"/>
      <c r="B35" s="85" t="s">
        <v>72</v>
      </c>
      <c r="C35" s="85">
        <v>0.52083333333333337</v>
      </c>
      <c r="D35" s="196" t="s">
        <v>229</v>
      </c>
      <c r="E35" s="197"/>
      <c r="F35" s="197"/>
      <c r="G35" s="197"/>
      <c r="H35" s="198"/>
      <c r="I35" s="96"/>
      <c r="J35" s="72"/>
      <c r="K35" s="13">
        <f t="shared" si="11"/>
        <v>0</v>
      </c>
      <c r="L35" s="100">
        <f>SUM(AX35:BA35)</f>
        <v>0</v>
      </c>
      <c r="N35" s="153"/>
      <c r="O35" s="144"/>
      <c r="P35" s="144"/>
      <c r="Q35" s="144"/>
      <c r="R35" s="144"/>
      <c r="S35" s="144"/>
      <c r="T35" s="153"/>
      <c r="U35" s="153"/>
      <c r="V35" s="144"/>
      <c r="W35" s="144"/>
      <c r="X35" s="144"/>
      <c r="Y35" s="144"/>
      <c r="Z35" s="144"/>
      <c r="AA35" s="153"/>
      <c r="AB35" s="153"/>
      <c r="AC35" s="144"/>
      <c r="AD35" s="144"/>
      <c r="AE35" s="144"/>
      <c r="AF35" s="144"/>
      <c r="AG35" s="144"/>
      <c r="AH35" s="153"/>
      <c r="AI35" s="153"/>
      <c r="AJ35" s="144"/>
      <c r="AK35" s="144"/>
      <c r="AL35" s="144"/>
      <c r="AM35" s="144"/>
      <c r="AN35" s="144"/>
      <c r="AO35" s="153"/>
      <c r="AP35" s="153"/>
      <c r="AQ35" s="144"/>
      <c r="AR35" s="144"/>
      <c r="AT35" s="4">
        <f t="shared" si="8"/>
        <v>0</v>
      </c>
      <c r="AU35" s="4">
        <f t="shared" si="4"/>
        <v>0</v>
      </c>
      <c r="AV35" s="4">
        <f t="shared" si="5"/>
        <v>0</v>
      </c>
      <c r="AW35" s="4">
        <f t="shared" si="6"/>
        <v>0</v>
      </c>
      <c r="AX35" s="4" t="str">
        <f t="shared" si="1"/>
        <v>0</v>
      </c>
      <c r="AY35" s="4" t="str">
        <f t="shared" si="2"/>
        <v>0</v>
      </c>
      <c r="AZ35" s="4" t="str">
        <f t="shared" si="3"/>
        <v>0</v>
      </c>
      <c r="BA35" s="4" t="str">
        <f t="shared" si="9"/>
        <v>0</v>
      </c>
      <c r="BI35" s="71"/>
    </row>
    <row r="36" spans="1:61" ht="20.100000000000001" customHeight="1" thickBot="1">
      <c r="A36" s="76"/>
      <c r="B36" s="89" t="s">
        <v>73</v>
      </c>
      <c r="C36" s="89"/>
      <c r="D36" s="145" t="s">
        <v>223</v>
      </c>
      <c r="E36" s="145" t="s">
        <v>224</v>
      </c>
      <c r="F36" s="145" t="s">
        <v>225</v>
      </c>
      <c r="G36" s="145" t="s">
        <v>226</v>
      </c>
      <c r="H36" s="146" t="s">
        <v>227</v>
      </c>
      <c r="I36" s="97">
        <v>50</v>
      </c>
      <c r="J36" s="72"/>
      <c r="K36" s="13">
        <f t="shared" si="11"/>
        <v>0</v>
      </c>
      <c r="L36" s="100">
        <f t="shared" ref="L36" si="12">SUM(AX36:BA36)</f>
        <v>0</v>
      </c>
      <c r="N36" s="153"/>
      <c r="O36" s="154"/>
      <c r="P36" s="154"/>
      <c r="Q36" s="154"/>
      <c r="R36" s="154"/>
      <c r="S36" s="154"/>
      <c r="T36" s="153"/>
      <c r="U36" s="153"/>
      <c r="V36" s="154"/>
      <c r="W36" s="154"/>
      <c r="X36" s="154"/>
      <c r="Y36" s="154"/>
      <c r="Z36" s="154"/>
      <c r="AA36" s="153"/>
      <c r="AB36" s="153"/>
      <c r="AC36" s="154"/>
      <c r="AD36" s="154"/>
      <c r="AE36" s="154"/>
      <c r="AF36" s="154"/>
      <c r="AG36" s="154"/>
      <c r="AH36" s="153"/>
      <c r="AI36" s="153"/>
      <c r="AJ36" s="154"/>
      <c r="AK36" s="154"/>
      <c r="AL36" s="154"/>
      <c r="AM36" s="154"/>
      <c r="AN36" s="154"/>
      <c r="AO36" s="153"/>
      <c r="AP36" s="153"/>
      <c r="AQ36" s="154"/>
      <c r="AR36" s="154"/>
      <c r="AT36" s="4">
        <f t="shared" si="8"/>
        <v>0</v>
      </c>
      <c r="AU36" s="4">
        <f t="shared" si="4"/>
        <v>0</v>
      </c>
      <c r="AV36" s="4">
        <f t="shared" si="5"/>
        <v>0</v>
      </c>
      <c r="AW36" s="4">
        <f t="shared" si="6"/>
        <v>0</v>
      </c>
      <c r="AX36" s="4" t="str">
        <f t="shared" si="1"/>
        <v>0</v>
      </c>
      <c r="AY36" s="4" t="str">
        <f t="shared" si="2"/>
        <v>0</v>
      </c>
      <c r="AZ36" s="4" t="str">
        <f t="shared" si="3"/>
        <v>0</v>
      </c>
      <c r="BA36" s="4" t="str">
        <f t="shared" si="9"/>
        <v>0</v>
      </c>
      <c r="BI36" s="71"/>
    </row>
    <row r="37" spans="1:61" ht="20.100000000000001" customHeight="1" thickBot="1">
      <c r="A37" s="76"/>
      <c r="B37" s="85" t="s">
        <v>72</v>
      </c>
      <c r="C37" s="85">
        <v>0.54166666666666663</v>
      </c>
      <c r="D37" s="196" t="s">
        <v>257</v>
      </c>
      <c r="E37" s="197"/>
      <c r="F37" s="197"/>
      <c r="G37" s="197"/>
      <c r="H37" s="198"/>
      <c r="I37" s="96"/>
      <c r="J37" s="72"/>
      <c r="K37" s="13">
        <f>SUM(AT37:AW37)</f>
        <v>0</v>
      </c>
      <c r="L37" s="100">
        <f>SUM(AX37:BA37)</f>
        <v>0</v>
      </c>
      <c r="N37" s="153"/>
      <c r="O37" s="144"/>
      <c r="P37" s="144"/>
      <c r="Q37" s="144"/>
      <c r="R37" s="144"/>
      <c r="S37" s="144"/>
      <c r="T37" s="153"/>
      <c r="U37" s="153"/>
      <c r="V37" s="144"/>
      <c r="W37" s="144"/>
      <c r="X37" s="144"/>
      <c r="Y37" s="144"/>
      <c r="Z37" s="144"/>
      <c r="AA37" s="153"/>
      <c r="AB37" s="153"/>
      <c r="AC37" s="144"/>
      <c r="AD37" s="144"/>
      <c r="AE37" s="144"/>
      <c r="AF37" s="144"/>
      <c r="AG37" s="144"/>
      <c r="AH37" s="153"/>
      <c r="AI37" s="153"/>
      <c r="AJ37" s="144"/>
      <c r="AK37" s="144"/>
      <c r="AL37" s="144"/>
      <c r="AM37" s="144"/>
      <c r="AN37" s="144"/>
      <c r="AO37" s="153"/>
      <c r="AP37" s="153"/>
      <c r="AQ37" s="144"/>
      <c r="AR37" s="144"/>
      <c r="AT37" s="4">
        <f t="shared" si="8"/>
        <v>0</v>
      </c>
      <c r="AU37" s="4">
        <f t="shared" si="4"/>
        <v>0</v>
      </c>
      <c r="AV37" s="4">
        <f t="shared" si="5"/>
        <v>0</v>
      </c>
      <c r="AW37" s="4">
        <f t="shared" si="6"/>
        <v>0</v>
      </c>
      <c r="AX37" s="4" t="str">
        <f t="shared" si="1"/>
        <v>0</v>
      </c>
      <c r="AY37" s="4" t="str">
        <f t="shared" si="2"/>
        <v>0</v>
      </c>
      <c r="AZ37" s="4" t="str">
        <f t="shared" si="3"/>
        <v>0</v>
      </c>
      <c r="BA37" s="4" t="str">
        <f t="shared" si="9"/>
        <v>0</v>
      </c>
      <c r="BI37" s="71"/>
    </row>
    <row r="38" spans="1:61" ht="20.25" customHeight="1" thickBot="1">
      <c r="A38" s="76"/>
      <c r="B38" s="89" t="s">
        <v>73</v>
      </c>
      <c r="C38" s="89"/>
      <c r="D38" s="145" t="s">
        <v>152</v>
      </c>
      <c r="E38" s="145" t="s">
        <v>153</v>
      </c>
      <c r="F38" s="145" t="s">
        <v>154</v>
      </c>
      <c r="G38" s="145" t="s">
        <v>155</v>
      </c>
      <c r="H38" s="145" t="s">
        <v>156</v>
      </c>
      <c r="I38" s="147">
        <v>140</v>
      </c>
      <c r="J38" s="72"/>
      <c r="K38" s="13">
        <f t="shared" ref="K38" si="13">SUM(AT38:AW38)</f>
        <v>0</v>
      </c>
      <c r="L38" s="100">
        <f t="shared" si="0"/>
        <v>0</v>
      </c>
      <c r="N38" s="153"/>
      <c r="O38" s="154"/>
      <c r="P38" s="154"/>
      <c r="Q38" s="154"/>
      <c r="R38" s="154"/>
      <c r="S38" s="154"/>
      <c r="T38" s="153"/>
      <c r="U38" s="153"/>
      <c r="V38" s="154"/>
      <c r="W38" s="154"/>
      <c r="X38" s="154"/>
      <c r="Y38" s="154"/>
      <c r="Z38" s="154"/>
      <c r="AA38" s="153"/>
      <c r="AB38" s="153"/>
      <c r="AC38" s="154"/>
      <c r="AD38" s="154"/>
      <c r="AE38" s="154"/>
      <c r="AF38" s="154"/>
      <c r="AG38" s="154"/>
      <c r="AH38" s="153"/>
      <c r="AI38" s="153"/>
      <c r="AJ38" s="154"/>
      <c r="AK38" s="154"/>
      <c r="AL38" s="154"/>
      <c r="AM38" s="154"/>
      <c r="AN38" s="154"/>
      <c r="AO38" s="153"/>
      <c r="AP38" s="153"/>
      <c r="AQ38" s="154"/>
      <c r="AR38" s="154"/>
      <c r="AT38" s="4">
        <f t="shared" si="8"/>
        <v>0</v>
      </c>
      <c r="AU38" s="4">
        <f t="shared" si="4"/>
        <v>0</v>
      </c>
      <c r="AV38" s="4">
        <f t="shared" si="5"/>
        <v>0</v>
      </c>
      <c r="AW38" s="4">
        <f t="shared" si="6"/>
        <v>0</v>
      </c>
      <c r="AX38" s="4" t="str">
        <f t="shared" si="1"/>
        <v>0</v>
      </c>
      <c r="AY38" s="4" t="str">
        <f t="shared" si="2"/>
        <v>0</v>
      </c>
      <c r="AZ38" s="4" t="str">
        <f t="shared" si="3"/>
        <v>0</v>
      </c>
      <c r="BA38" s="4" t="str">
        <f t="shared" si="9"/>
        <v>0</v>
      </c>
      <c r="BI38" s="71"/>
    </row>
    <row r="39" spans="1:61" ht="20.25" customHeight="1" thickBot="1">
      <c r="A39" s="76"/>
      <c r="B39" s="85" t="s">
        <v>72</v>
      </c>
      <c r="C39" s="85">
        <v>0.5625</v>
      </c>
      <c r="D39" s="212" t="s">
        <v>278</v>
      </c>
      <c r="E39" s="149" t="s">
        <v>183</v>
      </c>
      <c r="F39" s="149" t="s">
        <v>280</v>
      </c>
      <c r="G39" s="208" t="s">
        <v>282</v>
      </c>
      <c r="H39" s="210" t="s">
        <v>283</v>
      </c>
      <c r="I39" s="96"/>
      <c r="J39" s="72"/>
      <c r="K39" s="13">
        <f t="shared" ref="K39:K44" si="14">SUM(AT39:AW39)</f>
        <v>0</v>
      </c>
      <c r="L39" s="100">
        <f t="shared" ref="L39:L44" si="15">SUM(AX39:BA39)</f>
        <v>0</v>
      </c>
      <c r="N39" s="153"/>
      <c r="O39" s="144"/>
      <c r="P39" s="144"/>
      <c r="Q39" s="144"/>
      <c r="R39" s="144"/>
      <c r="S39" s="144"/>
      <c r="T39" s="153"/>
      <c r="U39" s="153"/>
      <c r="V39" s="144"/>
      <c r="W39" s="144"/>
      <c r="X39" s="144"/>
      <c r="Y39" s="144"/>
      <c r="Z39" s="144"/>
      <c r="AA39" s="153"/>
      <c r="AB39" s="153"/>
      <c r="AC39" s="144"/>
      <c r="AD39" s="144"/>
      <c r="AE39" s="144"/>
      <c r="AF39" s="144"/>
      <c r="AG39" s="144"/>
      <c r="AH39" s="153"/>
      <c r="AI39" s="153"/>
      <c r="AJ39" s="144"/>
      <c r="AK39" s="144"/>
      <c r="AL39" s="144"/>
      <c r="AM39" s="144"/>
      <c r="AN39" s="144"/>
      <c r="AO39" s="153"/>
      <c r="AP39" s="153"/>
      <c r="AQ39" s="144"/>
      <c r="AR39" s="144"/>
      <c r="AT39" s="4">
        <f t="shared" si="8"/>
        <v>0</v>
      </c>
      <c r="AU39" s="4">
        <f t="shared" si="4"/>
        <v>0</v>
      </c>
      <c r="AV39" s="4">
        <f t="shared" si="5"/>
        <v>0</v>
      </c>
      <c r="AW39" s="4">
        <f t="shared" si="6"/>
        <v>0</v>
      </c>
      <c r="AX39" s="4" t="str">
        <f t="shared" si="1"/>
        <v>0</v>
      </c>
      <c r="AY39" s="4" t="str">
        <f t="shared" si="2"/>
        <v>0</v>
      </c>
      <c r="AZ39" s="4" t="str">
        <f t="shared" si="3"/>
        <v>0</v>
      </c>
      <c r="BA39" s="4" t="str">
        <f t="shared" si="9"/>
        <v>0</v>
      </c>
      <c r="BI39" s="71"/>
    </row>
    <row r="40" spans="1:61" ht="20.25" customHeight="1" thickBot="1">
      <c r="A40" s="76"/>
      <c r="B40" s="85" t="s">
        <v>72</v>
      </c>
      <c r="C40" s="85">
        <v>0.58333333333333337</v>
      </c>
      <c r="D40" s="213"/>
      <c r="E40" s="148" t="s">
        <v>149</v>
      </c>
      <c r="F40" s="149" t="s">
        <v>281</v>
      </c>
      <c r="G40" s="209"/>
      <c r="H40" s="211"/>
      <c r="I40" s="96"/>
      <c r="J40" s="72"/>
      <c r="K40" s="13">
        <f t="shared" si="14"/>
        <v>0</v>
      </c>
      <c r="L40" s="100">
        <f t="shared" si="15"/>
        <v>0</v>
      </c>
      <c r="N40" s="153"/>
      <c r="O40" s="144"/>
      <c r="P40" s="144"/>
      <c r="Q40" s="144"/>
      <c r="R40" s="144"/>
      <c r="S40" s="144"/>
      <c r="T40" s="153"/>
      <c r="U40" s="153"/>
      <c r="V40" s="144"/>
      <c r="W40" s="144"/>
      <c r="X40" s="144"/>
      <c r="Y40" s="144"/>
      <c r="Z40" s="144"/>
      <c r="AA40" s="153"/>
      <c r="AB40" s="153"/>
      <c r="AC40" s="144"/>
      <c r="AD40" s="144"/>
      <c r="AE40" s="144"/>
      <c r="AF40" s="144"/>
      <c r="AG40" s="144"/>
      <c r="AH40" s="153"/>
      <c r="AI40" s="153"/>
      <c r="AJ40" s="144"/>
      <c r="AK40" s="144"/>
      <c r="AL40" s="144"/>
      <c r="AM40" s="144"/>
      <c r="AN40" s="144"/>
      <c r="AO40" s="153"/>
      <c r="AP40" s="153"/>
      <c r="AQ40" s="144"/>
      <c r="AR40" s="144"/>
      <c r="AT40" s="4">
        <f t="shared" si="8"/>
        <v>0</v>
      </c>
      <c r="AU40" s="4">
        <f t="shared" si="4"/>
        <v>0</v>
      </c>
      <c r="AV40" s="4">
        <f t="shared" si="5"/>
        <v>0</v>
      </c>
      <c r="AW40" s="4">
        <f t="shared" si="6"/>
        <v>0</v>
      </c>
      <c r="AX40" s="4" t="str">
        <f t="shared" si="1"/>
        <v>0</v>
      </c>
      <c r="AY40" s="4" t="str">
        <f t="shared" si="2"/>
        <v>0</v>
      </c>
      <c r="AZ40" s="4" t="str">
        <f t="shared" si="3"/>
        <v>0</v>
      </c>
      <c r="BA40" s="4" t="str">
        <f t="shared" si="9"/>
        <v>0</v>
      </c>
      <c r="BI40" s="71"/>
    </row>
    <row r="41" spans="1:61" ht="20.25" customHeight="1" thickBot="1">
      <c r="A41" s="76"/>
      <c r="B41" s="85" t="s">
        <v>72</v>
      </c>
      <c r="C41" s="85">
        <v>0.60416666666666663</v>
      </c>
      <c r="D41" s="149" t="s">
        <v>164</v>
      </c>
      <c r="E41" s="149" t="s">
        <v>279</v>
      </c>
      <c r="F41" s="148" t="s">
        <v>165</v>
      </c>
      <c r="G41" s="149" t="s">
        <v>228</v>
      </c>
      <c r="H41" s="150" t="s">
        <v>166</v>
      </c>
      <c r="I41" s="96"/>
      <c r="J41" s="72"/>
      <c r="K41" s="13">
        <f t="shared" si="14"/>
        <v>0</v>
      </c>
      <c r="L41" s="100">
        <f t="shared" si="15"/>
        <v>0</v>
      </c>
      <c r="N41" s="153"/>
      <c r="O41" s="144"/>
      <c r="P41" s="144"/>
      <c r="Q41" s="144"/>
      <c r="R41" s="144"/>
      <c r="S41" s="144"/>
      <c r="T41" s="153"/>
      <c r="U41" s="153"/>
      <c r="V41" s="144"/>
      <c r="W41" s="144"/>
      <c r="X41" s="144"/>
      <c r="Y41" s="144"/>
      <c r="Z41" s="144"/>
      <c r="AA41" s="153"/>
      <c r="AB41" s="153"/>
      <c r="AC41" s="144"/>
      <c r="AD41" s="144"/>
      <c r="AE41" s="144"/>
      <c r="AF41" s="144"/>
      <c r="AG41" s="144"/>
      <c r="AH41" s="153"/>
      <c r="AI41" s="153"/>
      <c r="AJ41" s="144"/>
      <c r="AK41" s="144"/>
      <c r="AL41" s="144"/>
      <c r="AM41" s="144"/>
      <c r="AN41" s="144"/>
      <c r="AO41" s="153"/>
      <c r="AP41" s="153"/>
      <c r="AQ41" s="144"/>
      <c r="AR41" s="144"/>
      <c r="AT41" s="4">
        <f t="shared" si="8"/>
        <v>0</v>
      </c>
      <c r="AU41" s="4">
        <f t="shared" si="4"/>
        <v>0</v>
      </c>
      <c r="AV41" s="4">
        <f t="shared" si="5"/>
        <v>0</v>
      </c>
      <c r="AW41" s="4">
        <f t="shared" si="6"/>
        <v>0</v>
      </c>
      <c r="AX41" s="4" t="str">
        <f t="shared" si="1"/>
        <v>0</v>
      </c>
      <c r="AY41" s="4" t="str">
        <f t="shared" si="2"/>
        <v>0</v>
      </c>
      <c r="AZ41" s="4" t="str">
        <f t="shared" si="3"/>
        <v>0</v>
      </c>
      <c r="BA41" s="4" t="str">
        <f t="shared" si="9"/>
        <v>0</v>
      </c>
      <c r="BI41" s="71"/>
    </row>
    <row r="42" spans="1:61" ht="20.25" customHeight="1" thickBot="1">
      <c r="A42" s="76"/>
      <c r="B42" s="89" t="s">
        <v>73</v>
      </c>
      <c r="C42" s="89"/>
      <c r="D42" s="151" t="s">
        <v>101</v>
      </c>
      <c r="E42" s="145" t="s">
        <v>102</v>
      </c>
      <c r="F42" s="145" t="s">
        <v>103</v>
      </c>
      <c r="G42" s="145" t="s">
        <v>104</v>
      </c>
      <c r="H42" s="98" t="s">
        <v>105</v>
      </c>
      <c r="I42" s="97">
        <v>100</v>
      </c>
      <c r="J42" s="72"/>
      <c r="K42" s="13">
        <f t="shared" si="14"/>
        <v>0</v>
      </c>
      <c r="L42" s="100">
        <f t="shared" si="15"/>
        <v>0</v>
      </c>
      <c r="N42" s="153"/>
      <c r="O42" s="154"/>
      <c r="P42" s="154"/>
      <c r="Q42" s="154"/>
      <c r="R42" s="154"/>
      <c r="S42" s="154"/>
      <c r="T42" s="153"/>
      <c r="U42" s="153"/>
      <c r="V42" s="163"/>
      <c r="W42" s="154"/>
      <c r="X42" s="154"/>
      <c r="Y42" s="154"/>
      <c r="Z42" s="154"/>
      <c r="AA42" s="153"/>
      <c r="AB42" s="153"/>
      <c r="AC42" s="154"/>
      <c r="AD42" s="154"/>
      <c r="AE42" s="154"/>
      <c r="AF42" s="154"/>
      <c r="AG42" s="154"/>
      <c r="AH42" s="153"/>
      <c r="AI42" s="153"/>
      <c r="AJ42" s="154"/>
      <c r="AK42" s="154"/>
      <c r="AL42" s="154"/>
      <c r="AM42" s="154"/>
      <c r="AN42" s="154"/>
      <c r="AO42" s="153"/>
      <c r="AP42" s="153"/>
      <c r="AQ42" s="154"/>
      <c r="AR42" s="154"/>
      <c r="AT42" s="4">
        <f t="shared" si="8"/>
        <v>0</v>
      </c>
      <c r="AU42" s="4">
        <f t="shared" si="4"/>
        <v>0</v>
      </c>
      <c r="AV42" s="4">
        <f t="shared" si="5"/>
        <v>0</v>
      </c>
      <c r="AW42" s="4">
        <f t="shared" si="6"/>
        <v>0</v>
      </c>
      <c r="AX42" s="4" t="str">
        <f t="shared" si="1"/>
        <v>0</v>
      </c>
      <c r="AY42" s="4" t="str">
        <f t="shared" si="2"/>
        <v>0</v>
      </c>
      <c r="AZ42" s="4" t="str">
        <f t="shared" si="3"/>
        <v>0</v>
      </c>
      <c r="BA42" s="4" t="str">
        <f t="shared" si="9"/>
        <v>0</v>
      </c>
      <c r="BI42" s="71"/>
    </row>
    <row r="43" spans="1:61" ht="20.25" customHeight="1" thickBot="1">
      <c r="A43" s="76"/>
      <c r="B43" s="85" t="s">
        <v>72</v>
      </c>
      <c r="C43" s="85">
        <v>0.64583333333333337</v>
      </c>
      <c r="D43" s="196" t="s">
        <v>257</v>
      </c>
      <c r="E43" s="197"/>
      <c r="F43" s="197"/>
      <c r="G43" s="197"/>
      <c r="H43" s="198"/>
      <c r="I43" s="96"/>
      <c r="J43" s="72"/>
      <c r="K43" s="13">
        <f t="shared" si="14"/>
        <v>0</v>
      </c>
      <c r="L43" s="100">
        <f t="shared" si="15"/>
        <v>0</v>
      </c>
      <c r="N43" s="153"/>
      <c r="O43" s="144"/>
      <c r="P43" s="144"/>
      <c r="Q43" s="144"/>
      <c r="R43" s="144"/>
      <c r="S43" s="144"/>
      <c r="T43" s="153"/>
      <c r="U43" s="153"/>
      <c r="V43" s="144"/>
      <c r="W43" s="144"/>
      <c r="X43" s="144"/>
      <c r="Y43" s="144"/>
      <c r="Z43" s="144"/>
      <c r="AA43" s="153"/>
      <c r="AB43" s="153"/>
      <c r="AC43" s="144"/>
      <c r="AD43" s="144"/>
      <c r="AE43" s="144"/>
      <c r="AF43" s="144"/>
      <c r="AG43" s="144"/>
      <c r="AH43" s="153"/>
      <c r="AI43" s="153"/>
      <c r="AJ43" s="144"/>
      <c r="AK43" s="144"/>
      <c r="AL43" s="144"/>
      <c r="AM43" s="144"/>
      <c r="AN43" s="144"/>
      <c r="AO43" s="153"/>
      <c r="AP43" s="153"/>
      <c r="AQ43" s="144"/>
      <c r="AR43" s="144"/>
      <c r="AT43" s="4">
        <f t="shared" si="8"/>
        <v>0</v>
      </c>
      <c r="AU43" s="4">
        <f t="shared" si="4"/>
        <v>0</v>
      </c>
      <c r="AV43" s="4">
        <f t="shared" si="5"/>
        <v>0</v>
      </c>
      <c r="AW43" s="4">
        <f t="shared" si="6"/>
        <v>0</v>
      </c>
      <c r="AX43" s="4" t="str">
        <f t="shared" si="1"/>
        <v>0</v>
      </c>
      <c r="AY43" s="4" t="str">
        <f>IF(AU43&gt;0,($I43*AU43*$F$15),"0")</f>
        <v>0</v>
      </c>
      <c r="AZ43" s="4" t="str">
        <f t="shared" si="3"/>
        <v>0</v>
      </c>
      <c r="BA43" s="4" t="str">
        <f t="shared" si="9"/>
        <v>0</v>
      </c>
      <c r="BI43" s="71"/>
    </row>
    <row r="44" spans="1:61" ht="20.25" customHeight="1" thickBot="1">
      <c r="A44" s="76"/>
      <c r="B44" s="89" t="s">
        <v>73</v>
      </c>
      <c r="C44" s="89"/>
      <c r="D44" s="151" t="s">
        <v>106</v>
      </c>
      <c r="E44" s="145" t="s">
        <v>107</v>
      </c>
      <c r="F44" s="145" t="s">
        <v>108</v>
      </c>
      <c r="G44" s="145" t="s">
        <v>109</v>
      </c>
      <c r="H44" s="98" t="s">
        <v>110</v>
      </c>
      <c r="I44" s="97">
        <v>130</v>
      </c>
      <c r="J44" s="72"/>
      <c r="K44" s="13">
        <f t="shared" si="14"/>
        <v>0</v>
      </c>
      <c r="L44" s="100">
        <f t="shared" si="15"/>
        <v>0</v>
      </c>
      <c r="N44" s="153"/>
      <c r="O44" s="154"/>
      <c r="P44" s="154"/>
      <c r="Q44" s="154"/>
      <c r="R44" s="154"/>
      <c r="S44" s="154"/>
      <c r="T44" s="153"/>
      <c r="U44" s="153"/>
      <c r="V44" s="154"/>
      <c r="W44" s="154"/>
      <c r="X44" s="154"/>
      <c r="Y44" s="154"/>
      <c r="Z44" s="154"/>
      <c r="AA44" s="153"/>
      <c r="AB44" s="153"/>
      <c r="AC44" s="154"/>
      <c r="AD44" s="154"/>
      <c r="AE44" s="154"/>
      <c r="AF44" s="154"/>
      <c r="AG44" s="154"/>
      <c r="AH44" s="153"/>
      <c r="AI44" s="153"/>
      <c r="AJ44" s="154"/>
      <c r="AK44" s="154"/>
      <c r="AL44" s="154"/>
      <c r="AM44" s="154"/>
      <c r="AN44" s="154"/>
      <c r="AO44" s="153"/>
      <c r="AP44" s="153"/>
      <c r="AQ44" s="154"/>
      <c r="AR44" s="154"/>
      <c r="AT44" s="4">
        <f t="shared" si="8"/>
        <v>0</v>
      </c>
      <c r="AU44" s="4">
        <f t="shared" si="4"/>
        <v>0</v>
      </c>
      <c r="AV44" s="4">
        <f t="shared" si="5"/>
        <v>0</v>
      </c>
      <c r="AW44" s="4">
        <f t="shared" si="6"/>
        <v>0</v>
      </c>
      <c r="AX44" s="4" t="str">
        <f t="shared" si="1"/>
        <v>0</v>
      </c>
      <c r="AY44" s="4" t="str">
        <f t="shared" si="2"/>
        <v>0</v>
      </c>
      <c r="AZ44" s="4" t="str">
        <f t="shared" si="3"/>
        <v>0</v>
      </c>
      <c r="BA44" s="4" t="str">
        <f t="shared" si="9"/>
        <v>0</v>
      </c>
      <c r="BI44" s="71"/>
    </row>
    <row r="45" spans="1:61" ht="19.5" customHeight="1" thickBot="1">
      <c r="A45" s="76"/>
      <c r="B45" s="85" t="s">
        <v>72</v>
      </c>
      <c r="C45" s="85">
        <v>0.66666666666666663</v>
      </c>
      <c r="D45" s="196" t="s">
        <v>229</v>
      </c>
      <c r="E45" s="197"/>
      <c r="F45" s="197"/>
      <c r="G45" s="197"/>
      <c r="H45" s="198"/>
      <c r="I45" s="96"/>
      <c r="J45" s="72"/>
      <c r="K45" s="13">
        <f t="shared" ref="K45:K65" si="16">SUM(AT45:AW45)</f>
        <v>0</v>
      </c>
      <c r="L45" s="100">
        <f t="shared" si="0"/>
        <v>0</v>
      </c>
      <c r="N45" s="153"/>
      <c r="O45" s="144"/>
      <c r="P45" s="144"/>
      <c r="Q45" s="144"/>
      <c r="R45" s="144"/>
      <c r="S45" s="144"/>
      <c r="T45" s="153"/>
      <c r="U45" s="153"/>
      <c r="V45" s="144"/>
      <c r="W45" s="144"/>
      <c r="X45" s="144"/>
      <c r="Y45" s="144"/>
      <c r="Z45" s="144"/>
      <c r="AA45" s="153"/>
      <c r="AB45" s="153"/>
      <c r="AC45" s="144"/>
      <c r="AD45" s="144"/>
      <c r="AE45" s="144"/>
      <c r="AF45" s="144"/>
      <c r="AG45" s="144"/>
      <c r="AH45" s="153"/>
      <c r="AI45" s="153"/>
      <c r="AJ45" s="144"/>
      <c r="AK45" s="144"/>
      <c r="AL45" s="144"/>
      <c r="AM45" s="144"/>
      <c r="AN45" s="144"/>
      <c r="AO45" s="153"/>
      <c r="AP45" s="153"/>
      <c r="AQ45" s="144"/>
      <c r="AR45" s="144"/>
      <c r="AT45" s="4">
        <f t="shared" si="8"/>
        <v>0</v>
      </c>
      <c r="AU45" s="4">
        <f t="shared" si="4"/>
        <v>0</v>
      </c>
      <c r="AV45" s="4">
        <f t="shared" si="5"/>
        <v>0</v>
      </c>
      <c r="AW45" s="4">
        <f t="shared" si="6"/>
        <v>0</v>
      </c>
      <c r="AX45" s="4" t="str">
        <f t="shared" si="1"/>
        <v>0</v>
      </c>
      <c r="AY45" s="4" t="str">
        <f>IF(AU45&gt;0,($I45*AU45*$F$15),"0")</f>
        <v>0</v>
      </c>
      <c r="AZ45" s="4" t="str">
        <f>IF(AV45&gt;0,($I45*AV45*$F$16),"0")</f>
        <v>0</v>
      </c>
      <c r="BA45" s="4" t="str">
        <f>IF(AW45&gt;0,($I45*AW45*$F$17),"0")</f>
        <v>0</v>
      </c>
      <c r="BI45" s="71"/>
    </row>
    <row r="46" spans="1:61" ht="20.100000000000001" customHeight="1" thickBot="1">
      <c r="A46" s="76"/>
      <c r="B46" s="89" t="s">
        <v>73</v>
      </c>
      <c r="C46" s="89"/>
      <c r="D46" s="151" t="s">
        <v>157</v>
      </c>
      <c r="E46" s="145" t="s">
        <v>158</v>
      </c>
      <c r="F46" s="145" t="s">
        <v>159</v>
      </c>
      <c r="G46" s="145" t="s">
        <v>160</v>
      </c>
      <c r="H46" s="98" t="s">
        <v>161</v>
      </c>
      <c r="I46" s="97">
        <v>70</v>
      </c>
      <c r="J46" s="72"/>
      <c r="K46" s="13">
        <f t="shared" si="16"/>
        <v>0</v>
      </c>
      <c r="L46" s="100">
        <f t="shared" si="0"/>
        <v>0</v>
      </c>
      <c r="N46" s="153"/>
      <c r="O46" s="154"/>
      <c r="P46" s="154"/>
      <c r="Q46" s="154"/>
      <c r="R46" s="154"/>
      <c r="S46" s="154"/>
      <c r="T46" s="153"/>
      <c r="U46" s="153"/>
      <c r="V46" s="154"/>
      <c r="W46" s="154"/>
      <c r="X46" s="154"/>
      <c r="Y46" s="154"/>
      <c r="Z46" s="154"/>
      <c r="AA46" s="153"/>
      <c r="AB46" s="153"/>
      <c r="AC46" s="154"/>
      <c r="AD46" s="154"/>
      <c r="AE46" s="154"/>
      <c r="AF46" s="154"/>
      <c r="AG46" s="154"/>
      <c r="AH46" s="153"/>
      <c r="AI46" s="153"/>
      <c r="AJ46" s="154"/>
      <c r="AK46" s="154"/>
      <c r="AL46" s="154"/>
      <c r="AM46" s="154"/>
      <c r="AN46" s="154"/>
      <c r="AO46" s="153"/>
      <c r="AP46" s="153"/>
      <c r="AQ46" s="154"/>
      <c r="AR46" s="154"/>
      <c r="AT46" s="4">
        <f t="shared" si="8"/>
        <v>0</v>
      </c>
      <c r="AU46" s="4">
        <f t="shared" si="4"/>
        <v>0</v>
      </c>
      <c r="AV46" s="4">
        <f t="shared" si="5"/>
        <v>0</v>
      </c>
      <c r="AW46" s="4">
        <f t="shared" si="6"/>
        <v>0</v>
      </c>
      <c r="AX46" s="4" t="str">
        <f>IF(AT46&gt;0,($I46*AT46*$F$14),"0")</f>
        <v>0</v>
      </c>
      <c r="AY46" s="4" t="str">
        <f>IF(AU46&gt;0,($I46*AU46*$F$15),"0")</f>
        <v>0</v>
      </c>
      <c r="AZ46" s="4" t="str">
        <f>IF(AV46&gt;0,($I46*AV46*$F$16),"0")</f>
        <v>0</v>
      </c>
      <c r="BA46" s="4" t="str">
        <f>IF(AW46&gt;0,($I46*AW46*$F$17),"0")</f>
        <v>0</v>
      </c>
      <c r="BI46" s="71"/>
    </row>
    <row r="47" spans="1:61" ht="20.100000000000001" customHeight="1" thickBot="1">
      <c r="A47" s="76"/>
      <c r="B47" s="85" t="s">
        <v>72</v>
      </c>
      <c r="C47" s="85">
        <v>0.70833333333333337</v>
      </c>
      <c r="D47" s="196" t="s">
        <v>229</v>
      </c>
      <c r="E47" s="197"/>
      <c r="F47" s="197"/>
      <c r="G47" s="197"/>
      <c r="H47" s="198"/>
      <c r="I47" s="96"/>
      <c r="J47" s="72"/>
      <c r="K47" s="13">
        <f t="shared" ref="K47:K48" si="17">SUM(AT47:AW47)</f>
        <v>0</v>
      </c>
      <c r="L47" s="100">
        <f t="shared" ref="L47" si="18">SUM(AX47:BA47)</f>
        <v>0</v>
      </c>
      <c r="N47" s="153"/>
      <c r="O47" s="144"/>
      <c r="P47" s="144"/>
      <c r="Q47" s="144"/>
      <c r="R47" s="144"/>
      <c r="S47" s="144"/>
      <c r="T47" s="153"/>
      <c r="U47" s="153"/>
      <c r="V47" s="144"/>
      <c r="W47" s="144"/>
      <c r="X47" s="144"/>
      <c r="Y47" s="144"/>
      <c r="Z47" s="144"/>
      <c r="AA47" s="153"/>
      <c r="AB47" s="153"/>
      <c r="AC47" s="144"/>
      <c r="AD47" s="144"/>
      <c r="AE47" s="144"/>
      <c r="AF47" s="144"/>
      <c r="AG47" s="144"/>
      <c r="AH47" s="153"/>
      <c r="AI47" s="153"/>
      <c r="AJ47" s="144"/>
      <c r="AK47" s="144"/>
      <c r="AL47" s="144"/>
      <c r="AM47" s="144"/>
      <c r="AN47" s="144"/>
      <c r="AO47" s="153"/>
      <c r="AP47" s="153"/>
      <c r="AQ47" s="144"/>
      <c r="AR47" s="144"/>
      <c r="AT47" s="4">
        <f t="shared" si="8"/>
        <v>0</v>
      </c>
      <c r="AU47" s="4">
        <f t="shared" si="4"/>
        <v>0</v>
      </c>
      <c r="AV47" s="4">
        <f t="shared" si="5"/>
        <v>0</v>
      </c>
      <c r="AW47" s="4">
        <f t="shared" si="6"/>
        <v>0</v>
      </c>
      <c r="AX47" s="4" t="str">
        <f>IF(AT47&gt;0,($I47*AT47*$F$14),"0")</f>
        <v>0</v>
      </c>
      <c r="AY47" s="4" t="str">
        <f>IF(AU47&gt;0,($I47*AU47*$F$15),"0")</f>
        <v>0</v>
      </c>
      <c r="AZ47" s="4" t="str">
        <f>IF(AV47&gt;0,($I47*AV47*$F$16),"0")</f>
        <v>0</v>
      </c>
      <c r="BA47" s="4" t="str">
        <f>IF(AW47&gt;0,($I47*AW47*$F$17),"0")</f>
        <v>0</v>
      </c>
      <c r="BI47" s="71"/>
    </row>
    <row r="48" spans="1:61" ht="20.100000000000001" customHeight="1" thickBot="1">
      <c r="A48" s="76"/>
      <c r="B48" s="89" t="s">
        <v>73</v>
      </c>
      <c r="C48" s="89"/>
      <c r="D48" s="151" t="s">
        <v>231</v>
      </c>
      <c r="E48" s="145" t="s">
        <v>232</v>
      </c>
      <c r="F48" s="145" t="s">
        <v>233</v>
      </c>
      <c r="G48" s="145" t="s">
        <v>234</v>
      </c>
      <c r="H48" s="98" t="s">
        <v>235</v>
      </c>
      <c r="I48" s="97">
        <v>87</v>
      </c>
      <c r="J48" s="72"/>
      <c r="K48" s="13">
        <f t="shared" si="17"/>
        <v>0</v>
      </c>
      <c r="L48" s="100">
        <f t="shared" ref="L48" si="19">SUM(AX48:BA48)</f>
        <v>0</v>
      </c>
      <c r="N48" s="153"/>
      <c r="O48" s="154"/>
      <c r="P48" s="154"/>
      <c r="Q48" s="154"/>
      <c r="R48" s="154"/>
      <c r="S48" s="154"/>
      <c r="T48" s="153"/>
      <c r="U48" s="153"/>
      <c r="V48" s="154"/>
      <c r="W48" s="154"/>
      <c r="X48" s="154"/>
      <c r="Y48" s="154"/>
      <c r="Z48" s="154"/>
      <c r="AA48" s="153"/>
      <c r="AB48" s="153"/>
      <c r="AC48" s="154"/>
      <c r="AD48" s="154"/>
      <c r="AE48" s="154"/>
      <c r="AF48" s="154"/>
      <c r="AG48" s="154"/>
      <c r="AH48" s="153"/>
      <c r="AI48" s="153"/>
      <c r="AJ48" s="154"/>
      <c r="AK48" s="154"/>
      <c r="AL48" s="154"/>
      <c r="AM48" s="154"/>
      <c r="AN48" s="154"/>
      <c r="AO48" s="153"/>
      <c r="AP48" s="153"/>
      <c r="AQ48" s="154"/>
      <c r="AR48" s="154"/>
      <c r="AT48" s="4">
        <f t="shared" si="8"/>
        <v>0</v>
      </c>
      <c r="AU48" s="4">
        <f t="shared" si="4"/>
        <v>0</v>
      </c>
      <c r="AV48" s="4">
        <f t="shared" si="5"/>
        <v>0</v>
      </c>
      <c r="AW48" s="4">
        <f t="shared" si="6"/>
        <v>0</v>
      </c>
      <c r="AX48" s="4" t="str">
        <f>IF(AT48&gt;0,($I48*AT48*$F$14),"0")</f>
        <v>0</v>
      </c>
      <c r="AY48" s="4" t="str">
        <f>IF(AU48&gt;0,($I48*AU48*$F$15),"0")</f>
        <v>0</v>
      </c>
      <c r="AZ48" s="4" t="str">
        <f>IF(AV48&gt;0,($I48*AV48*$F$16),"0")</f>
        <v>0</v>
      </c>
      <c r="BA48" s="4" t="str">
        <f>IF(AW48&gt;0,($I48*AW48*$F$17),"0")</f>
        <v>0</v>
      </c>
      <c r="BI48" s="71"/>
    </row>
    <row r="49" spans="1:61" ht="20.100000000000001" customHeight="1" thickBot="1">
      <c r="A49" s="76"/>
      <c r="B49" s="85" t="s">
        <v>72</v>
      </c>
      <c r="C49" s="85">
        <v>0.72916666666666663</v>
      </c>
      <c r="D49" s="196" t="s">
        <v>257</v>
      </c>
      <c r="E49" s="197"/>
      <c r="F49" s="197"/>
      <c r="G49" s="197"/>
      <c r="H49" s="198"/>
      <c r="I49" s="96"/>
      <c r="J49" s="72"/>
      <c r="K49" s="13">
        <f t="shared" si="16"/>
        <v>0</v>
      </c>
      <c r="L49" s="100">
        <f t="shared" ref="L49:L65" si="20">SUM(AX49:BA49)</f>
        <v>0</v>
      </c>
      <c r="N49" s="153"/>
      <c r="O49" s="144"/>
      <c r="P49" s="144"/>
      <c r="Q49" s="144"/>
      <c r="R49" s="144"/>
      <c r="S49" s="144"/>
      <c r="T49" s="153"/>
      <c r="U49" s="153"/>
      <c r="V49" s="144"/>
      <c r="W49" s="144"/>
      <c r="X49" s="144"/>
      <c r="Y49" s="144"/>
      <c r="Z49" s="144"/>
      <c r="AA49" s="153"/>
      <c r="AB49" s="153"/>
      <c r="AC49" s="144"/>
      <c r="AD49" s="144"/>
      <c r="AE49" s="144"/>
      <c r="AF49" s="144"/>
      <c r="AG49" s="144"/>
      <c r="AH49" s="153"/>
      <c r="AI49" s="153"/>
      <c r="AJ49" s="144"/>
      <c r="AK49" s="144"/>
      <c r="AL49" s="144"/>
      <c r="AM49" s="144"/>
      <c r="AN49" s="144"/>
      <c r="AO49" s="153"/>
      <c r="AP49" s="153"/>
      <c r="AQ49" s="144"/>
      <c r="AR49" s="144"/>
      <c r="AT49" s="4">
        <f t="shared" si="8"/>
        <v>0</v>
      </c>
      <c r="AU49" s="4">
        <f t="shared" si="4"/>
        <v>0</v>
      </c>
      <c r="AV49" s="4">
        <f t="shared" si="5"/>
        <v>0</v>
      </c>
      <c r="AW49" s="4">
        <f t="shared" si="6"/>
        <v>0</v>
      </c>
      <c r="AX49" s="4" t="str">
        <f t="shared" si="1"/>
        <v>0</v>
      </c>
      <c r="AY49" s="4" t="str">
        <f t="shared" si="2"/>
        <v>0</v>
      </c>
      <c r="AZ49" s="4" t="str">
        <f t="shared" si="3"/>
        <v>0</v>
      </c>
      <c r="BA49" s="4" t="str">
        <f t="shared" si="9"/>
        <v>0</v>
      </c>
      <c r="BI49" s="71"/>
    </row>
    <row r="50" spans="1:61" ht="20.100000000000001" customHeight="1" thickBot="1">
      <c r="A50" s="76"/>
      <c r="B50" s="85" t="s">
        <v>72</v>
      </c>
      <c r="C50" s="85">
        <v>0.74305555555555547</v>
      </c>
      <c r="D50" s="196" t="s">
        <v>150</v>
      </c>
      <c r="E50" s="197"/>
      <c r="F50" s="197"/>
      <c r="G50" s="197"/>
      <c r="H50" s="198"/>
      <c r="I50" s="96"/>
      <c r="J50" s="72"/>
      <c r="K50" s="13">
        <f t="shared" si="16"/>
        <v>0</v>
      </c>
      <c r="L50" s="100">
        <f t="shared" si="20"/>
        <v>0</v>
      </c>
      <c r="N50" s="153"/>
      <c r="O50" s="144"/>
      <c r="P50" s="144"/>
      <c r="Q50" s="144"/>
      <c r="R50" s="144"/>
      <c r="S50" s="144"/>
      <c r="T50" s="153"/>
      <c r="U50" s="153"/>
      <c r="V50" s="144"/>
      <c r="W50" s="144"/>
      <c r="X50" s="144"/>
      <c r="Y50" s="144"/>
      <c r="Z50" s="144"/>
      <c r="AA50" s="153"/>
      <c r="AB50" s="153"/>
      <c r="AC50" s="144"/>
      <c r="AD50" s="144"/>
      <c r="AE50" s="144"/>
      <c r="AF50" s="144"/>
      <c r="AG50" s="144"/>
      <c r="AH50" s="153"/>
      <c r="AI50" s="153"/>
      <c r="AJ50" s="144"/>
      <c r="AK50" s="144"/>
      <c r="AL50" s="144"/>
      <c r="AM50" s="144"/>
      <c r="AN50" s="144"/>
      <c r="AO50" s="153"/>
      <c r="AP50" s="153"/>
      <c r="AQ50" s="144"/>
      <c r="AR50" s="144"/>
      <c r="AT50" s="4">
        <f t="shared" si="8"/>
        <v>0</v>
      </c>
      <c r="AU50" s="4">
        <f t="shared" si="4"/>
        <v>0</v>
      </c>
      <c r="AV50" s="4">
        <f t="shared" si="5"/>
        <v>0</v>
      </c>
      <c r="AW50" s="4">
        <f t="shared" si="6"/>
        <v>0</v>
      </c>
      <c r="AX50" s="4" t="str">
        <f t="shared" ref="AX50:AX65" si="21">IF(AT50&gt;0,($I50*AT50*$F$14),"0")</f>
        <v>0</v>
      </c>
      <c r="AY50" s="4" t="str">
        <f t="shared" ref="AY50:AY65" si="22">IF(AU50&gt;0,($I50*AU50*$F$15),"0")</f>
        <v>0</v>
      </c>
      <c r="AZ50" s="4" t="str">
        <f t="shared" ref="AZ50:AZ65" si="23">IF(AV50&gt;0,($I50*AV50*$F$16),"0")</f>
        <v>0</v>
      </c>
      <c r="BA50" s="4" t="str">
        <f t="shared" ref="BA50:BA65" si="24">IF(AW50&gt;0,($I50*AW50*$F$17),"0")</f>
        <v>0</v>
      </c>
      <c r="BI50" s="71"/>
    </row>
    <row r="51" spans="1:61" ht="20.100000000000001" customHeight="1" thickBot="1">
      <c r="A51" s="76"/>
      <c r="B51" s="89" t="s">
        <v>73</v>
      </c>
      <c r="C51" s="89"/>
      <c r="D51" s="98" t="s">
        <v>187</v>
      </c>
      <c r="E51" s="98" t="s">
        <v>188</v>
      </c>
      <c r="F51" s="98" t="s">
        <v>189</v>
      </c>
      <c r="G51" s="98" t="s">
        <v>190</v>
      </c>
      <c r="H51" s="98" t="s">
        <v>191</v>
      </c>
      <c r="I51" s="97">
        <v>134</v>
      </c>
      <c r="J51" s="72"/>
      <c r="K51" s="13">
        <f>SUM(AT51:AW51)</f>
        <v>0</v>
      </c>
      <c r="L51" s="100">
        <f>SUM(AX51:BA51)</f>
        <v>0</v>
      </c>
      <c r="M51" s="126"/>
      <c r="N51" s="153"/>
      <c r="O51" s="154"/>
      <c r="P51" s="154"/>
      <c r="Q51" s="154"/>
      <c r="R51" s="154"/>
      <c r="S51" s="154"/>
      <c r="T51" s="153"/>
      <c r="U51" s="153"/>
      <c r="V51" s="154"/>
      <c r="W51" s="154"/>
      <c r="X51" s="154"/>
      <c r="Y51" s="154"/>
      <c r="Z51" s="154"/>
      <c r="AA51" s="153"/>
      <c r="AB51" s="153"/>
      <c r="AC51" s="154"/>
      <c r="AD51" s="154"/>
      <c r="AE51" s="154"/>
      <c r="AF51" s="154"/>
      <c r="AG51" s="154"/>
      <c r="AH51" s="153"/>
      <c r="AI51" s="153"/>
      <c r="AJ51" s="154"/>
      <c r="AK51" s="154"/>
      <c r="AL51" s="154"/>
      <c r="AM51" s="154"/>
      <c r="AN51" s="154"/>
      <c r="AO51" s="153"/>
      <c r="AP51" s="153"/>
      <c r="AQ51" s="154"/>
      <c r="AR51" s="154"/>
      <c r="AT51" s="4">
        <f t="shared" si="8"/>
        <v>0</v>
      </c>
      <c r="AU51" s="4">
        <f t="shared" si="4"/>
        <v>0</v>
      </c>
      <c r="AV51" s="4">
        <f t="shared" si="5"/>
        <v>0</v>
      </c>
      <c r="AW51" s="4">
        <f t="shared" si="6"/>
        <v>0</v>
      </c>
      <c r="AX51" s="4" t="str">
        <f t="shared" ref="AX51" si="25">IF(AT51&gt;0,($I51*AT51*$F$14),"0")</f>
        <v>0</v>
      </c>
      <c r="AY51" s="4" t="str">
        <f t="shared" ref="AY51" si="26">IF(AU51&gt;0,($I51*AU51*$F$15),"0")</f>
        <v>0</v>
      </c>
      <c r="AZ51" s="4" t="str">
        <f t="shared" ref="AZ51" si="27">IF(AV51&gt;0,($I51*AV51*$F$16),"0")</f>
        <v>0</v>
      </c>
      <c r="BA51" s="4" t="str">
        <f t="shared" ref="BA51" si="28">IF(AW51&gt;0,($I51*AW51*$F$17),"0")</f>
        <v>0</v>
      </c>
      <c r="BI51" s="71"/>
    </row>
    <row r="52" spans="1:61" ht="20.100000000000001" customHeight="1" thickBot="1">
      <c r="A52" s="77"/>
      <c r="B52" s="88" t="s">
        <v>72</v>
      </c>
      <c r="C52" s="88">
        <v>0.77083333333333337</v>
      </c>
      <c r="D52" s="196" t="s">
        <v>258</v>
      </c>
      <c r="E52" s="197"/>
      <c r="F52" s="197"/>
      <c r="G52" s="197"/>
      <c r="H52" s="198"/>
      <c r="I52" s="96"/>
      <c r="J52" s="72"/>
      <c r="K52" s="13">
        <f t="shared" si="16"/>
        <v>0</v>
      </c>
      <c r="L52" s="100">
        <f t="shared" si="20"/>
        <v>0</v>
      </c>
      <c r="N52" s="153"/>
      <c r="O52" s="144"/>
      <c r="P52" s="144"/>
      <c r="Q52" s="144"/>
      <c r="R52" s="144"/>
      <c r="S52" s="144"/>
      <c r="T52" s="153"/>
      <c r="U52" s="153"/>
      <c r="V52" s="144"/>
      <c r="W52" s="144"/>
      <c r="X52" s="144"/>
      <c r="Y52" s="144"/>
      <c r="Z52" s="144"/>
      <c r="AA52" s="153"/>
      <c r="AB52" s="153"/>
      <c r="AC52" s="144"/>
      <c r="AD52" s="144"/>
      <c r="AE52" s="144"/>
      <c r="AF52" s="144"/>
      <c r="AG52" s="144"/>
      <c r="AH52" s="153"/>
      <c r="AI52" s="153"/>
      <c r="AJ52" s="144"/>
      <c r="AK52" s="144"/>
      <c r="AL52" s="144"/>
      <c r="AM52" s="144"/>
      <c r="AN52" s="144"/>
      <c r="AO52" s="153"/>
      <c r="AP52" s="153"/>
      <c r="AQ52" s="144"/>
      <c r="AR52" s="144"/>
      <c r="AT52" s="4">
        <f t="shared" si="8"/>
        <v>0</v>
      </c>
      <c r="AU52" s="4">
        <f t="shared" si="4"/>
        <v>0</v>
      </c>
      <c r="AV52" s="4">
        <f t="shared" si="5"/>
        <v>0</v>
      </c>
      <c r="AW52" s="4">
        <f t="shared" si="6"/>
        <v>0</v>
      </c>
      <c r="AX52" s="4" t="str">
        <f t="shared" si="21"/>
        <v>0</v>
      </c>
      <c r="AY52" s="4" t="str">
        <f t="shared" si="22"/>
        <v>0</v>
      </c>
      <c r="AZ52" s="4" t="str">
        <f t="shared" si="23"/>
        <v>0</v>
      </c>
      <c r="BA52" s="4" t="str">
        <f t="shared" si="24"/>
        <v>0</v>
      </c>
      <c r="BI52" s="71"/>
    </row>
    <row r="53" spans="1:61" ht="20.100000000000001" customHeight="1" thickBot="1">
      <c r="A53" s="77"/>
      <c r="B53" s="88" t="s">
        <v>72</v>
      </c>
      <c r="C53" s="88">
        <v>0.79166666666666663</v>
      </c>
      <c r="D53" s="196" t="s">
        <v>259</v>
      </c>
      <c r="E53" s="197"/>
      <c r="F53" s="197"/>
      <c r="G53" s="197"/>
      <c r="H53" s="198"/>
      <c r="I53" s="96"/>
      <c r="J53" s="72"/>
      <c r="K53" s="13">
        <f t="shared" si="16"/>
        <v>0</v>
      </c>
      <c r="L53" s="100">
        <f t="shared" si="20"/>
        <v>0</v>
      </c>
      <c r="N53" s="153"/>
      <c r="O53" s="144"/>
      <c r="P53" s="144"/>
      <c r="Q53" s="144"/>
      <c r="R53" s="144"/>
      <c r="S53" s="144"/>
      <c r="T53" s="153"/>
      <c r="U53" s="153"/>
      <c r="V53" s="144"/>
      <c r="W53" s="144"/>
      <c r="X53" s="144"/>
      <c r="Y53" s="144"/>
      <c r="Z53" s="144"/>
      <c r="AA53" s="153"/>
      <c r="AB53" s="153"/>
      <c r="AC53" s="144"/>
      <c r="AD53" s="144"/>
      <c r="AE53" s="144"/>
      <c r="AF53" s="144"/>
      <c r="AG53" s="144"/>
      <c r="AH53" s="153"/>
      <c r="AI53" s="153"/>
      <c r="AJ53" s="144"/>
      <c r="AK53" s="144"/>
      <c r="AL53" s="144"/>
      <c r="AM53" s="144"/>
      <c r="AN53" s="144"/>
      <c r="AO53" s="153"/>
      <c r="AP53" s="153"/>
      <c r="AQ53" s="144"/>
      <c r="AR53" s="144"/>
      <c r="AT53" s="4">
        <f t="shared" si="8"/>
        <v>0</v>
      </c>
      <c r="AU53" s="4">
        <f t="shared" si="4"/>
        <v>0</v>
      </c>
      <c r="AV53" s="4">
        <f t="shared" si="5"/>
        <v>0</v>
      </c>
      <c r="AW53" s="4">
        <f t="shared" si="6"/>
        <v>0</v>
      </c>
      <c r="AX53" s="4" t="str">
        <f t="shared" si="21"/>
        <v>0</v>
      </c>
      <c r="AY53" s="4" t="str">
        <f t="shared" si="22"/>
        <v>0</v>
      </c>
      <c r="AZ53" s="4" t="str">
        <f t="shared" si="23"/>
        <v>0</v>
      </c>
      <c r="BA53" s="4" t="str">
        <f t="shared" si="24"/>
        <v>0</v>
      </c>
      <c r="BI53" s="71"/>
    </row>
    <row r="54" spans="1:61" ht="20.100000000000001" customHeight="1" thickBot="1">
      <c r="A54" s="76"/>
      <c r="B54" s="89" t="s">
        <v>73</v>
      </c>
      <c r="C54" s="89"/>
      <c r="D54" s="98" t="s">
        <v>236</v>
      </c>
      <c r="E54" s="98" t="s">
        <v>237</v>
      </c>
      <c r="F54" s="98" t="s">
        <v>238</v>
      </c>
      <c r="G54" s="98" t="s">
        <v>239</v>
      </c>
      <c r="H54" s="98" t="s">
        <v>240</v>
      </c>
      <c r="I54" s="97">
        <v>196</v>
      </c>
      <c r="J54" s="72"/>
      <c r="K54" s="13">
        <f t="shared" si="16"/>
        <v>0</v>
      </c>
      <c r="L54" s="100">
        <f t="shared" si="20"/>
        <v>0</v>
      </c>
      <c r="N54" s="153"/>
      <c r="O54" s="154"/>
      <c r="P54" s="154"/>
      <c r="Q54" s="154"/>
      <c r="R54" s="154"/>
      <c r="S54" s="154"/>
      <c r="T54" s="153"/>
      <c r="U54" s="153"/>
      <c r="V54" s="154"/>
      <c r="W54" s="154"/>
      <c r="X54" s="154"/>
      <c r="Y54" s="154"/>
      <c r="Z54" s="154"/>
      <c r="AA54" s="153"/>
      <c r="AB54" s="153"/>
      <c r="AC54" s="154"/>
      <c r="AD54" s="154"/>
      <c r="AE54" s="154"/>
      <c r="AF54" s="154"/>
      <c r="AG54" s="154"/>
      <c r="AH54" s="153"/>
      <c r="AI54" s="153"/>
      <c r="AJ54" s="154"/>
      <c r="AK54" s="154"/>
      <c r="AL54" s="154"/>
      <c r="AM54" s="154"/>
      <c r="AN54" s="154"/>
      <c r="AO54" s="153"/>
      <c r="AP54" s="153"/>
      <c r="AQ54" s="154"/>
      <c r="AR54" s="154"/>
      <c r="AT54" s="4">
        <f t="shared" si="8"/>
        <v>0</v>
      </c>
      <c r="AU54" s="4">
        <f t="shared" si="4"/>
        <v>0</v>
      </c>
      <c r="AV54" s="4">
        <f t="shared" si="5"/>
        <v>0</v>
      </c>
      <c r="AW54" s="4">
        <f t="shared" si="6"/>
        <v>0</v>
      </c>
      <c r="AX54" s="4" t="str">
        <f t="shared" si="21"/>
        <v>0</v>
      </c>
      <c r="AY54" s="4" t="str">
        <f t="shared" si="22"/>
        <v>0</v>
      </c>
      <c r="AZ54" s="4" t="str">
        <f t="shared" si="23"/>
        <v>0</v>
      </c>
      <c r="BA54" s="4" t="str">
        <f t="shared" si="24"/>
        <v>0</v>
      </c>
      <c r="BI54" s="71"/>
    </row>
    <row r="55" spans="1:61" ht="20.100000000000001" customHeight="1" thickBot="1">
      <c r="A55" s="77"/>
      <c r="B55" s="88" t="s">
        <v>72</v>
      </c>
      <c r="C55" s="88">
        <v>0.83333333333333337</v>
      </c>
      <c r="D55" s="199" t="s">
        <v>229</v>
      </c>
      <c r="E55" s="200"/>
      <c r="F55" s="200"/>
      <c r="G55" s="200"/>
      <c r="H55" s="201"/>
      <c r="I55" s="96"/>
      <c r="J55" s="72"/>
      <c r="K55" s="13">
        <f t="shared" si="16"/>
        <v>0</v>
      </c>
      <c r="L55" s="100">
        <f t="shared" si="20"/>
        <v>0</v>
      </c>
      <c r="N55" s="153"/>
      <c r="O55" s="144"/>
      <c r="P55" s="144"/>
      <c r="Q55" s="144"/>
      <c r="R55" s="144"/>
      <c r="S55" s="144"/>
      <c r="T55" s="153"/>
      <c r="U55" s="153"/>
      <c r="V55" s="144"/>
      <c r="W55" s="144"/>
      <c r="X55" s="144"/>
      <c r="Y55" s="144"/>
      <c r="Z55" s="144"/>
      <c r="AA55" s="153"/>
      <c r="AB55" s="153"/>
      <c r="AC55" s="144"/>
      <c r="AD55" s="144"/>
      <c r="AE55" s="144"/>
      <c r="AF55" s="144"/>
      <c r="AG55" s="144"/>
      <c r="AH55" s="153"/>
      <c r="AI55" s="153"/>
      <c r="AJ55" s="144"/>
      <c r="AK55" s="144"/>
      <c r="AL55" s="144"/>
      <c r="AM55" s="144"/>
      <c r="AN55" s="144"/>
      <c r="AO55" s="153"/>
      <c r="AP55" s="153"/>
      <c r="AQ55" s="144"/>
      <c r="AR55" s="144"/>
      <c r="AT55" s="4">
        <f t="shared" si="8"/>
        <v>0</v>
      </c>
      <c r="AU55" s="4">
        <f t="shared" si="4"/>
        <v>0</v>
      </c>
      <c r="AV55" s="4">
        <f t="shared" si="5"/>
        <v>0</v>
      </c>
      <c r="AW55" s="4">
        <f t="shared" si="6"/>
        <v>0</v>
      </c>
      <c r="AX55" s="4" t="str">
        <f>IF(AT55&gt;0,($I55*AT55*$F$14),"0")</f>
        <v>0</v>
      </c>
      <c r="AY55" s="4" t="str">
        <f t="shared" si="22"/>
        <v>0</v>
      </c>
      <c r="AZ55" s="4" t="str">
        <f>IF(AV55&gt;0,($I55*AV55*$F$16),"0")</f>
        <v>0</v>
      </c>
      <c r="BA55" s="4" t="str">
        <f>IF(AW55&gt;0,($I55*AW55*$F$17),"0")</f>
        <v>0</v>
      </c>
      <c r="BI55" s="71"/>
    </row>
    <row r="56" spans="1:61" ht="20.100000000000001" customHeight="1" thickBot="1">
      <c r="A56" s="76"/>
      <c r="B56" s="89" t="s">
        <v>73</v>
      </c>
      <c r="C56" s="89"/>
      <c r="D56" s="145" t="s">
        <v>195</v>
      </c>
      <c r="E56" s="145" t="s">
        <v>196</v>
      </c>
      <c r="F56" s="145" t="s">
        <v>197</v>
      </c>
      <c r="G56" s="145" t="s">
        <v>198</v>
      </c>
      <c r="H56" s="146" t="s">
        <v>199</v>
      </c>
      <c r="I56" s="97">
        <v>170</v>
      </c>
      <c r="J56" s="72"/>
      <c r="K56" s="13">
        <f t="shared" si="16"/>
        <v>0</v>
      </c>
      <c r="L56" s="100">
        <f t="shared" si="20"/>
        <v>0</v>
      </c>
      <c r="N56" s="153"/>
      <c r="O56" s="154"/>
      <c r="P56" s="154"/>
      <c r="Q56" s="154"/>
      <c r="R56" s="154"/>
      <c r="S56" s="154"/>
      <c r="T56" s="153"/>
      <c r="U56" s="153"/>
      <c r="V56" s="154"/>
      <c r="W56" s="154"/>
      <c r="X56" s="154"/>
      <c r="Y56" s="154"/>
      <c r="Z56" s="154"/>
      <c r="AA56" s="153"/>
      <c r="AB56" s="153"/>
      <c r="AC56" s="154"/>
      <c r="AD56" s="154"/>
      <c r="AE56" s="154"/>
      <c r="AF56" s="154"/>
      <c r="AG56" s="154"/>
      <c r="AH56" s="153"/>
      <c r="AI56" s="153"/>
      <c r="AJ56" s="154"/>
      <c r="AK56" s="154"/>
      <c r="AL56" s="154"/>
      <c r="AM56" s="154"/>
      <c r="AN56" s="154"/>
      <c r="AO56" s="153"/>
      <c r="AP56" s="153"/>
      <c r="AQ56" s="154"/>
      <c r="AR56" s="154"/>
      <c r="AT56" s="4">
        <f t="shared" si="8"/>
        <v>0</v>
      </c>
      <c r="AU56" s="4">
        <f t="shared" si="4"/>
        <v>0</v>
      </c>
      <c r="AV56" s="4">
        <f t="shared" si="5"/>
        <v>0</v>
      </c>
      <c r="AW56" s="4">
        <f t="shared" si="6"/>
        <v>0</v>
      </c>
      <c r="AX56" s="4" t="str">
        <f t="shared" si="21"/>
        <v>0</v>
      </c>
      <c r="AY56" s="4" t="str">
        <f t="shared" si="22"/>
        <v>0</v>
      </c>
      <c r="AZ56" s="4" t="str">
        <f t="shared" si="23"/>
        <v>0</v>
      </c>
      <c r="BA56" s="4" t="str">
        <f t="shared" si="24"/>
        <v>0</v>
      </c>
      <c r="BI56" s="71"/>
    </row>
    <row r="57" spans="1:61" ht="20.100000000000001" customHeight="1" thickBot="1">
      <c r="A57" s="77"/>
      <c r="B57" s="88" t="s">
        <v>72</v>
      </c>
      <c r="C57" s="88">
        <v>0.85416666666666663</v>
      </c>
      <c r="D57" s="199" t="s">
        <v>229</v>
      </c>
      <c r="E57" s="200"/>
      <c r="F57" s="200"/>
      <c r="G57" s="200"/>
      <c r="H57" s="201"/>
      <c r="I57" s="96"/>
      <c r="J57" s="72"/>
      <c r="K57" s="13">
        <f t="shared" si="16"/>
        <v>0</v>
      </c>
      <c r="L57" s="100">
        <f t="shared" si="20"/>
        <v>0</v>
      </c>
      <c r="N57" s="153"/>
      <c r="O57" s="144"/>
      <c r="P57" s="144"/>
      <c r="Q57" s="144"/>
      <c r="R57" s="144"/>
      <c r="S57" s="144"/>
      <c r="T57" s="153"/>
      <c r="U57" s="153"/>
      <c r="V57" s="144"/>
      <c r="W57" s="144"/>
      <c r="X57" s="144"/>
      <c r="Y57" s="144"/>
      <c r="Z57" s="144"/>
      <c r="AA57" s="153"/>
      <c r="AB57" s="153"/>
      <c r="AC57" s="144"/>
      <c r="AD57" s="144"/>
      <c r="AE57" s="144"/>
      <c r="AF57" s="144"/>
      <c r="AG57" s="144"/>
      <c r="AH57" s="153"/>
      <c r="AI57" s="153"/>
      <c r="AJ57" s="144"/>
      <c r="AK57" s="144"/>
      <c r="AL57" s="144"/>
      <c r="AM57" s="144"/>
      <c r="AN57" s="144"/>
      <c r="AO57" s="153"/>
      <c r="AP57" s="153"/>
      <c r="AQ57" s="144"/>
      <c r="AR57" s="144"/>
      <c r="AT57" s="4">
        <f t="shared" si="8"/>
        <v>0</v>
      </c>
      <c r="AU57" s="4">
        <f t="shared" si="4"/>
        <v>0</v>
      </c>
      <c r="AV57" s="4">
        <f t="shared" si="5"/>
        <v>0</v>
      </c>
      <c r="AW57" s="4">
        <f t="shared" si="6"/>
        <v>0</v>
      </c>
      <c r="AX57" s="4" t="str">
        <f t="shared" si="21"/>
        <v>0</v>
      </c>
      <c r="AY57" s="4" t="str">
        <f t="shared" si="22"/>
        <v>0</v>
      </c>
      <c r="AZ57" s="4" t="str">
        <f t="shared" si="23"/>
        <v>0</v>
      </c>
      <c r="BA57" s="4" t="str">
        <f t="shared" si="24"/>
        <v>0</v>
      </c>
      <c r="BI57" s="71"/>
    </row>
    <row r="58" spans="1:61" ht="20.100000000000001" customHeight="1" thickBot="1">
      <c r="A58" s="76"/>
      <c r="B58" s="89" t="s">
        <v>73</v>
      </c>
      <c r="C58" s="89"/>
      <c r="D58" s="145" t="s">
        <v>126</v>
      </c>
      <c r="E58" s="145" t="s">
        <v>127</v>
      </c>
      <c r="F58" s="145" t="s">
        <v>128</v>
      </c>
      <c r="G58" s="145" t="s">
        <v>129</v>
      </c>
      <c r="H58" s="146" t="s">
        <v>129</v>
      </c>
      <c r="I58" s="97">
        <v>274</v>
      </c>
      <c r="J58" s="72"/>
      <c r="K58" s="13">
        <f t="shared" si="16"/>
        <v>0</v>
      </c>
      <c r="L58" s="100">
        <f>SUM(AX58:BA58)</f>
        <v>0</v>
      </c>
      <c r="N58" s="153"/>
      <c r="O58" s="154"/>
      <c r="P58" s="154"/>
      <c r="Q58" s="154"/>
      <c r="R58" s="154"/>
      <c r="S58" s="154"/>
      <c r="T58" s="153"/>
      <c r="U58" s="153"/>
      <c r="V58" s="154"/>
      <c r="W58" s="154"/>
      <c r="X58" s="154"/>
      <c r="Y58" s="154"/>
      <c r="Z58" s="154"/>
      <c r="AA58" s="153"/>
      <c r="AB58" s="153"/>
      <c r="AC58" s="154"/>
      <c r="AD58" s="154"/>
      <c r="AE58" s="154"/>
      <c r="AF58" s="154"/>
      <c r="AG58" s="154"/>
      <c r="AH58" s="153"/>
      <c r="AI58" s="153"/>
      <c r="AJ58" s="154"/>
      <c r="AK58" s="154"/>
      <c r="AL58" s="154"/>
      <c r="AM58" s="154"/>
      <c r="AN58" s="154"/>
      <c r="AO58" s="153"/>
      <c r="AP58" s="153"/>
      <c r="AQ58" s="154"/>
      <c r="AR58" s="154"/>
      <c r="AT58" s="4">
        <f t="shared" si="8"/>
        <v>0</v>
      </c>
      <c r="AU58" s="4">
        <f t="shared" si="4"/>
        <v>0</v>
      </c>
      <c r="AV58" s="4">
        <f t="shared" si="5"/>
        <v>0</v>
      </c>
      <c r="AW58" s="4">
        <f t="shared" si="6"/>
        <v>0</v>
      </c>
      <c r="AX58" s="4" t="str">
        <f t="shared" ref="AX58" si="29">IF(AT58&gt;0,($I58*AT58*$F$14),"0")</f>
        <v>0</v>
      </c>
      <c r="AY58" s="4" t="str">
        <f t="shared" ref="AY58" si="30">IF(AU58&gt;0,($I58*AU58*$F$15),"0")</f>
        <v>0</v>
      </c>
      <c r="AZ58" s="4" t="str">
        <f t="shared" ref="AZ58" si="31">IF(AV58&gt;0,($I58*AV58*$F$16),"0")</f>
        <v>0</v>
      </c>
      <c r="BA58" s="4" t="str">
        <f t="shared" ref="BA58" si="32">IF(AW58&gt;0,($I58*AW58*$F$17),"0")</f>
        <v>0</v>
      </c>
      <c r="BI58" s="71"/>
    </row>
    <row r="59" spans="1:61" ht="20.100000000000001" customHeight="1" thickBot="1">
      <c r="A59" s="77"/>
      <c r="B59" s="88" t="s">
        <v>72</v>
      </c>
      <c r="C59" s="88">
        <v>0.89583333333333337</v>
      </c>
      <c r="D59" s="199" t="s">
        <v>257</v>
      </c>
      <c r="E59" s="200"/>
      <c r="F59" s="200"/>
      <c r="G59" s="200"/>
      <c r="H59" s="201"/>
      <c r="I59" s="96"/>
      <c r="J59" s="72"/>
      <c r="K59" s="13">
        <f t="shared" si="16"/>
        <v>0</v>
      </c>
      <c r="L59" s="100">
        <f t="shared" si="20"/>
        <v>0</v>
      </c>
      <c r="N59" s="153"/>
      <c r="O59" s="144"/>
      <c r="P59" s="144"/>
      <c r="Q59" s="144"/>
      <c r="R59" s="144"/>
      <c r="S59" s="144"/>
      <c r="T59" s="153"/>
      <c r="U59" s="153"/>
      <c r="V59" s="144"/>
      <c r="W59" s="144"/>
      <c r="X59" s="144"/>
      <c r="Y59" s="144"/>
      <c r="Z59" s="144"/>
      <c r="AA59" s="153"/>
      <c r="AB59" s="153"/>
      <c r="AC59" s="144"/>
      <c r="AD59" s="144"/>
      <c r="AE59" s="144"/>
      <c r="AF59" s="144"/>
      <c r="AG59" s="144"/>
      <c r="AH59" s="153"/>
      <c r="AI59" s="153"/>
      <c r="AJ59" s="144"/>
      <c r="AK59" s="144"/>
      <c r="AL59" s="144"/>
      <c r="AM59" s="144"/>
      <c r="AN59" s="144"/>
      <c r="AO59" s="153"/>
      <c r="AP59" s="153"/>
      <c r="AQ59" s="144"/>
      <c r="AR59" s="144"/>
      <c r="AT59" s="4">
        <f t="shared" si="8"/>
        <v>0</v>
      </c>
      <c r="AU59" s="4">
        <f t="shared" si="4"/>
        <v>0</v>
      </c>
      <c r="AV59" s="4">
        <f t="shared" si="5"/>
        <v>0</v>
      </c>
      <c r="AW59" s="4">
        <f t="shared" si="6"/>
        <v>0</v>
      </c>
      <c r="AX59" s="4" t="str">
        <f t="shared" si="21"/>
        <v>0</v>
      </c>
      <c r="AY59" s="4" t="str">
        <f t="shared" si="22"/>
        <v>0</v>
      </c>
      <c r="AZ59" s="4" t="str">
        <f t="shared" si="23"/>
        <v>0</v>
      </c>
      <c r="BA59" s="4" t="str">
        <f t="shared" si="24"/>
        <v>0</v>
      </c>
      <c r="BI59" s="71"/>
    </row>
    <row r="60" spans="1:61" ht="20.100000000000001" customHeight="1" thickBot="1">
      <c r="A60" s="76"/>
      <c r="B60" s="89" t="s">
        <v>73</v>
      </c>
      <c r="C60" s="89"/>
      <c r="D60" s="145" t="s">
        <v>142</v>
      </c>
      <c r="E60" s="145" t="s">
        <v>143</v>
      </c>
      <c r="F60" s="145" t="s">
        <v>144</v>
      </c>
      <c r="G60" s="145" t="s">
        <v>194</v>
      </c>
      <c r="H60" s="146" t="s">
        <v>194</v>
      </c>
      <c r="I60" s="97">
        <v>322</v>
      </c>
      <c r="J60" s="72"/>
      <c r="K60" s="13">
        <f>SUM(AT60:AW60)</f>
        <v>0</v>
      </c>
      <c r="L60" s="100">
        <f t="shared" si="20"/>
        <v>0</v>
      </c>
      <c r="N60" s="153"/>
      <c r="O60" s="154"/>
      <c r="P60" s="154"/>
      <c r="Q60" s="154"/>
      <c r="R60" s="154"/>
      <c r="S60" s="154"/>
      <c r="T60" s="153"/>
      <c r="U60" s="153"/>
      <c r="V60" s="154"/>
      <c r="W60" s="154"/>
      <c r="X60" s="154"/>
      <c r="Y60" s="154"/>
      <c r="Z60" s="154"/>
      <c r="AA60" s="153"/>
      <c r="AB60" s="153"/>
      <c r="AC60" s="154"/>
      <c r="AD60" s="154"/>
      <c r="AE60" s="154"/>
      <c r="AF60" s="154"/>
      <c r="AG60" s="154"/>
      <c r="AH60" s="153"/>
      <c r="AI60" s="153"/>
      <c r="AJ60" s="154"/>
      <c r="AK60" s="154"/>
      <c r="AL60" s="154"/>
      <c r="AM60" s="154"/>
      <c r="AN60" s="154"/>
      <c r="AO60" s="153"/>
      <c r="AP60" s="153"/>
      <c r="AQ60" s="154"/>
      <c r="AR60" s="154"/>
      <c r="AT60" s="4">
        <f t="shared" si="8"/>
        <v>0</v>
      </c>
      <c r="AU60" s="4">
        <f t="shared" si="4"/>
        <v>0</v>
      </c>
      <c r="AV60" s="4">
        <f t="shared" si="5"/>
        <v>0</v>
      </c>
      <c r="AW60" s="4">
        <f t="shared" si="6"/>
        <v>0</v>
      </c>
      <c r="AX60" s="4" t="str">
        <f t="shared" si="21"/>
        <v>0</v>
      </c>
      <c r="AY60" s="4" t="str">
        <f t="shared" si="22"/>
        <v>0</v>
      </c>
      <c r="AZ60" s="4" t="str">
        <f t="shared" si="23"/>
        <v>0</v>
      </c>
      <c r="BA60" s="4" t="str">
        <f t="shared" si="24"/>
        <v>0</v>
      </c>
      <c r="BI60" s="71"/>
    </row>
    <row r="61" spans="1:61" ht="20.100000000000001" customHeight="1" thickBot="1">
      <c r="A61" s="76"/>
      <c r="B61" s="85" t="s">
        <v>72</v>
      </c>
      <c r="C61" s="85">
        <v>0.91666666666666663</v>
      </c>
      <c r="D61" s="149" t="s">
        <v>192</v>
      </c>
      <c r="E61" s="149" t="s">
        <v>229</v>
      </c>
      <c r="F61" s="149" t="s">
        <v>229</v>
      </c>
      <c r="G61" s="149" t="s">
        <v>229</v>
      </c>
      <c r="H61" s="150" t="s">
        <v>304</v>
      </c>
      <c r="I61" s="96"/>
      <c r="J61" s="72"/>
      <c r="K61" s="13">
        <f>SUM(AT61:AW61)</f>
        <v>0</v>
      </c>
      <c r="L61" s="100">
        <f t="shared" si="20"/>
        <v>0</v>
      </c>
      <c r="N61" s="153"/>
      <c r="O61" s="144"/>
      <c r="P61" s="144"/>
      <c r="Q61" s="144"/>
      <c r="R61" s="144"/>
      <c r="S61" s="144"/>
      <c r="T61" s="153"/>
      <c r="U61" s="153"/>
      <c r="V61" s="144"/>
      <c r="W61" s="144"/>
      <c r="X61" s="144"/>
      <c r="Y61" s="144"/>
      <c r="Z61" s="144"/>
      <c r="AA61" s="153"/>
      <c r="AB61" s="153"/>
      <c r="AC61" s="144"/>
      <c r="AD61" s="144"/>
      <c r="AE61" s="144"/>
      <c r="AF61" s="144"/>
      <c r="AG61" s="144"/>
      <c r="AH61" s="153"/>
      <c r="AI61" s="153"/>
      <c r="AJ61" s="144"/>
      <c r="AK61" s="144"/>
      <c r="AL61" s="144"/>
      <c r="AM61" s="144"/>
      <c r="AN61" s="144"/>
      <c r="AO61" s="153"/>
      <c r="AP61" s="153"/>
      <c r="AQ61" s="144"/>
      <c r="AR61" s="144"/>
      <c r="AT61" s="4">
        <f t="shared" si="8"/>
        <v>0</v>
      </c>
      <c r="AU61" s="4">
        <f t="shared" si="4"/>
        <v>0</v>
      </c>
      <c r="AV61" s="4">
        <f t="shared" si="5"/>
        <v>0</v>
      </c>
      <c r="AW61" s="4">
        <f t="shared" si="6"/>
        <v>0</v>
      </c>
      <c r="AX61" s="4" t="str">
        <f t="shared" si="21"/>
        <v>0</v>
      </c>
      <c r="AY61" s="4" t="str">
        <f t="shared" si="22"/>
        <v>0</v>
      </c>
      <c r="AZ61" s="4" t="str">
        <f t="shared" si="23"/>
        <v>0</v>
      </c>
      <c r="BA61" s="4" t="str">
        <f t="shared" si="24"/>
        <v>0</v>
      </c>
      <c r="BI61" s="71"/>
    </row>
    <row r="62" spans="1:61" ht="20.100000000000001" customHeight="1" thickBot="1">
      <c r="A62" s="76"/>
      <c r="B62" s="89" t="s">
        <v>73</v>
      </c>
      <c r="C62" s="89"/>
      <c r="D62" s="98" t="s">
        <v>111</v>
      </c>
      <c r="E62" s="98" t="s">
        <v>112</v>
      </c>
      <c r="F62" s="98" t="s">
        <v>113</v>
      </c>
      <c r="G62" s="98" t="s">
        <v>114</v>
      </c>
      <c r="H62" s="98" t="s">
        <v>115</v>
      </c>
      <c r="I62" s="97">
        <v>130</v>
      </c>
      <c r="J62" s="72"/>
      <c r="K62" s="13">
        <f t="shared" si="16"/>
        <v>0</v>
      </c>
      <c r="L62" s="100">
        <f t="shared" si="20"/>
        <v>0</v>
      </c>
      <c r="N62" s="153"/>
      <c r="O62" s="154"/>
      <c r="P62" s="154"/>
      <c r="Q62" s="154"/>
      <c r="R62" s="154"/>
      <c r="S62" s="154"/>
      <c r="T62" s="153"/>
      <c r="U62" s="153"/>
      <c r="V62" s="154"/>
      <c r="W62" s="154"/>
      <c r="X62" s="154"/>
      <c r="Y62" s="154"/>
      <c r="Z62" s="154"/>
      <c r="AA62" s="153"/>
      <c r="AB62" s="153"/>
      <c r="AC62" s="154"/>
      <c r="AD62" s="154"/>
      <c r="AE62" s="154"/>
      <c r="AF62" s="154"/>
      <c r="AG62" s="154"/>
      <c r="AH62" s="153"/>
      <c r="AI62" s="153"/>
      <c r="AJ62" s="154"/>
      <c r="AK62" s="154"/>
      <c r="AL62" s="154"/>
      <c r="AM62" s="154"/>
      <c r="AN62" s="154"/>
      <c r="AO62" s="153"/>
      <c r="AP62" s="153"/>
      <c r="AQ62" s="154"/>
      <c r="AR62" s="154"/>
      <c r="AT62" s="4">
        <f t="shared" si="8"/>
        <v>0</v>
      </c>
      <c r="AU62" s="4">
        <f t="shared" si="4"/>
        <v>0</v>
      </c>
      <c r="AV62" s="4">
        <f t="shared" si="5"/>
        <v>0</v>
      </c>
      <c r="AW62" s="4">
        <f t="shared" si="6"/>
        <v>0</v>
      </c>
      <c r="AX62" s="4" t="str">
        <f t="shared" si="21"/>
        <v>0</v>
      </c>
      <c r="AY62" s="4" t="str">
        <f t="shared" si="22"/>
        <v>0</v>
      </c>
      <c r="AZ62" s="4" t="str">
        <f t="shared" si="23"/>
        <v>0</v>
      </c>
      <c r="BA62" s="4" t="str">
        <f t="shared" si="24"/>
        <v>0</v>
      </c>
      <c r="BI62" s="71"/>
    </row>
    <row r="63" spans="1:61" ht="20.100000000000001" customHeight="1" thickBot="1">
      <c r="A63" s="76"/>
      <c r="B63" s="85" t="s">
        <v>72</v>
      </c>
      <c r="C63" s="85">
        <v>0.95833333333333337</v>
      </c>
      <c r="D63" s="199" t="s">
        <v>296</v>
      </c>
      <c r="E63" s="200"/>
      <c r="F63" s="200"/>
      <c r="G63" s="200"/>
      <c r="H63" s="149" t="s">
        <v>304</v>
      </c>
      <c r="I63" s="159"/>
      <c r="J63" s="72"/>
      <c r="K63" s="13">
        <f t="shared" ref="K63:K64" si="33">SUM(AT63:AW63)</f>
        <v>0</v>
      </c>
      <c r="L63" s="100">
        <f t="shared" ref="L63:L64" si="34">SUM(AX63:BA63)</f>
        <v>0</v>
      </c>
      <c r="N63" s="153"/>
      <c r="O63" s="144"/>
      <c r="P63" s="144"/>
      <c r="Q63" s="144"/>
      <c r="R63" s="144"/>
      <c r="S63" s="144"/>
      <c r="T63" s="153"/>
      <c r="U63" s="153"/>
      <c r="V63" s="144"/>
      <c r="W63" s="144"/>
      <c r="X63" s="144"/>
      <c r="Y63" s="144"/>
      <c r="Z63" s="144"/>
      <c r="AA63" s="153"/>
      <c r="AB63" s="153"/>
      <c r="AC63" s="144"/>
      <c r="AD63" s="144"/>
      <c r="AE63" s="144"/>
      <c r="AF63" s="144"/>
      <c r="AG63" s="144"/>
      <c r="AH63" s="153"/>
      <c r="AI63" s="153"/>
      <c r="AJ63" s="144"/>
      <c r="AK63" s="144"/>
      <c r="AL63" s="144"/>
      <c r="AM63" s="144"/>
      <c r="AN63" s="144"/>
      <c r="AO63" s="153"/>
      <c r="AP63" s="153"/>
      <c r="AQ63" s="144"/>
      <c r="AR63" s="144"/>
      <c r="AT63" s="4">
        <f t="shared" si="8"/>
        <v>0</v>
      </c>
      <c r="AU63" s="4">
        <f t="shared" si="4"/>
        <v>0</v>
      </c>
      <c r="AV63" s="4">
        <f t="shared" si="5"/>
        <v>0</v>
      </c>
      <c r="AW63" s="4">
        <f t="shared" si="6"/>
        <v>0</v>
      </c>
      <c r="AX63" s="4" t="str">
        <f t="shared" ref="AX63" si="35">IF(AT63&gt;0,($I63*AT63*$F$14),"0")</f>
        <v>0</v>
      </c>
      <c r="AY63" s="4" t="str">
        <f t="shared" ref="AY63" si="36">IF(AU63&gt;0,($I63*AU63*$F$15),"0")</f>
        <v>0</v>
      </c>
      <c r="AZ63" s="4" t="str">
        <f t="shared" ref="AZ63" si="37">IF(AV63&gt;0,($I63*AV63*$F$16),"0")</f>
        <v>0</v>
      </c>
      <c r="BA63" s="4" t="str">
        <f t="shared" ref="BA63" si="38">IF(AW63&gt;0,($I63*AW63*$F$17),"0")</f>
        <v>0</v>
      </c>
      <c r="BI63" s="71"/>
    </row>
    <row r="64" spans="1:61" ht="20.100000000000001" customHeight="1" thickBot="1">
      <c r="A64" s="76"/>
      <c r="B64" s="89" t="s">
        <v>73</v>
      </c>
      <c r="C64" s="89"/>
      <c r="D64" s="98" t="s">
        <v>116</v>
      </c>
      <c r="E64" s="98" t="s">
        <v>116</v>
      </c>
      <c r="F64" s="98" t="s">
        <v>117</v>
      </c>
      <c r="G64" s="98" t="s">
        <v>118</v>
      </c>
      <c r="H64" s="98" t="s">
        <v>119</v>
      </c>
      <c r="I64" s="97">
        <v>50</v>
      </c>
      <c r="J64" s="72"/>
      <c r="K64" s="13">
        <f t="shared" si="33"/>
        <v>0</v>
      </c>
      <c r="L64" s="100">
        <f t="shared" si="34"/>
        <v>0</v>
      </c>
      <c r="N64" s="153"/>
      <c r="O64" s="154"/>
      <c r="P64" s="154"/>
      <c r="Q64" s="154"/>
      <c r="R64" s="154"/>
      <c r="S64" s="154"/>
      <c r="T64" s="153"/>
      <c r="U64" s="153"/>
      <c r="V64" s="154"/>
      <c r="W64" s="154"/>
      <c r="X64" s="154"/>
      <c r="Y64" s="154"/>
      <c r="Z64" s="154"/>
      <c r="AA64" s="153"/>
      <c r="AB64" s="153"/>
      <c r="AC64" s="154"/>
      <c r="AD64" s="154"/>
      <c r="AE64" s="154"/>
      <c r="AF64" s="154"/>
      <c r="AG64" s="154"/>
      <c r="AH64" s="153"/>
      <c r="AI64" s="153"/>
      <c r="AJ64" s="154"/>
      <c r="AK64" s="154"/>
      <c r="AL64" s="154"/>
      <c r="AM64" s="154"/>
      <c r="AN64" s="154"/>
      <c r="AO64" s="153"/>
      <c r="AP64" s="153"/>
      <c r="AQ64" s="154"/>
      <c r="AR64" s="154"/>
      <c r="AT64" s="4">
        <f t="shared" si="8"/>
        <v>0</v>
      </c>
      <c r="AU64" s="4">
        <f t="shared" si="4"/>
        <v>0</v>
      </c>
      <c r="AV64" s="4">
        <f t="shared" si="5"/>
        <v>0</v>
      </c>
      <c r="AW64" s="4">
        <f t="shared" si="6"/>
        <v>0</v>
      </c>
      <c r="AX64" s="4" t="str">
        <f>IF(AT64&gt;0,($I64*AT64*$F$14),"0")</f>
        <v>0</v>
      </c>
      <c r="AY64" s="4" t="str">
        <f>IF(AU64&gt;0,($I64*AU64*$F$15),"0")</f>
        <v>0</v>
      </c>
      <c r="AZ64" s="4" t="str">
        <f>IF(AV64&gt;0,($I64*AV64*$F$16),"0")</f>
        <v>0</v>
      </c>
      <c r="BA64" s="4" t="str">
        <f>IF(AW64&gt;0,($I64*AW64*$F$17),"0")</f>
        <v>0</v>
      </c>
      <c r="BI64" s="71"/>
    </row>
    <row r="65" spans="1:61" ht="20.100000000000001" customHeight="1" thickBot="1">
      <c r="A65" s="76"/>
      <c r="B65" s="85" t="s">
        <v>72</v>
      </c>
      <c r="C65" s="85"/>
      <c r="D65" s="137"/>
      <c r="E65" s="136"/>
      <c r="F65" s="136"/>
      <c r="G65" s="136"/>
      <c r="H65" s="136"/>
      <c r="I65" s="96"/>
      <c r="J65" s="72"/>
      <c r="K65" s="13">
        <f t="shared" si="16"/>
        <v>0</v>
      </c>
      <c r="L65" s="100">
        <f t="shared" si="20"/>
        <v>0</v>
      </c>
      <c r="N65" s="153"/>
      <c r="O65" s="144"/>
      <c r="P65" s="144"/>
      <c r="Q65" s="144"/>
      <c r="R65" s="144"/>
      <c r="S65" s="144"/>
      <c r="T65" s="153"/>
      <c r="U65" s="153"/>
      <c r="V65" s="144"/>
      <c r="W65" s="144"/>
      <c r="X65" s="144"/>
      <c r="Y65" s="144"/>
      <c r="Z65" s="144"/>
      <c r="AA65" s="153"/>
      <c r="AB65" s="153"/>
      <c r="AC65" s="144"/>
      <c r="AD65" s="144"/>
      <c r="AE65" s="144"/>
      <c r="AF65" s="144"/>
      <c r="AG65" s="144"/>
      <c r="AH65" s="153"/>
      <c r="AI65" s="153"/>
      <c r="AJ65" s="144"/>
      <c r="AK65" s="144"/>
      <c r="AL65" s="144"/>
      <c r="AM65" s="144"/>
      <c r="AN65" s="144"/>
      <c r="AO65" s="153"/>
      <c r="AP65" s="153"/>
      <c r="AQ65" s="144"/>
      <c r="AR65" s="144"/>
      <c r="AT65" s="4">
        <f t="shared" si="8"/>
        <v>0</v>
      </c>
      <c r="AU65" s="4">
        <f t="shared" si="4"/>
        <v>0</v>
      </c>
      <c r="AV65" s="4">
        <f t="shared" si="5"/>
        <v>0</v>
      </c>
      <c r="AW65" s="4">
        <f t="shared" si="6"/>
        <v>0</v>
      </c>
      <c r="AX65" s="4" t="str">
        <f t="shared" si="21"/>
        <v>0</v>
      </c>
      <c r="AY65" s="4" t="str">
        <f t="shared" si="22"/>
        <v>0</v>
      </c>
      <c r="AZ65" s="4" t="str">
        <f t="shared" si="23"/>
        <v>0</v>
      </c>
      <c r="BA65" s="4" t="str">
        <f t="shared" si="24"/>
        <v>0</v>
      </c>
      <c r="BI65" s="71"/>
    </row>
    <row r="66" spans="1:61" ht="19.5" thickBot="1">
      <c r="B66" s="92"/>
      <c r="C66" s="93"/>
      <c r="D66" s="94"/>
      <c r="E66" s="94"/>
      <c r="F66" s="94"/>
      <c r="G66" s="94"/>
      <c r="H66" s="94"/>
      <c r="I66" s="99"/>
      <c r="J66"/>
      <c r="K66" s="14">
        <f>SUM(K26:K65)</f>
        <v>0</v>
      </c>
      <c r="L66" s="101">
        <f>SUM(L26:L65)</f>
        <v>0</v>
      </c>
      <c r="N66" s="75">
        <f>COUNTA(N26:N65)</f>
        <v>0</v>
      </c>
      <c r="O66" s="75">
        <f t="shared" ref="O66" si="39">COUNTA(O26:O65)</f>
        <v>0</v>
      </c>
      <c r="P66" s="75">
        <f t="shared" ref="P66:AR66" si="40">COUNTA(P26:P65)</f>
        <v>0</v>
      </c>
      <c r="Q66" s="75">
        <f t="shared" si="40"/>
        <v>0</v>
      </c>
      <c r="R66" s="75">
        <f t="shared" si="40"/>
        <v>0</v>
      </c>
      <c r="S66" s="75">
        <f t="shared" si="40"/>
        <v>0</v>
      </c>
      <c r="T66" s="75">
        <f t="shared" si="40"/>
        <v>0</v>
      </c>
      <c r="U66" s="75">
        <f t="shared" si="40"/>
        <v>0</v>
      </c>
      <c r="V66" s="75">
        <f t="shared" si="40"/>
        <v>0</v>
      </c>
      <c r="W66" s="75">
        <f t="shared" si="40"/>
        <v>0</v>
      </c>
      <c r="X66" s="75">
        <f t="shared" si="40"/>
        <v>0</v>
      </c>
      <c r="Y66" s="75">
        <f t="shared" si="40"/>
        <v>0</v>
      </c>
      <c r="Z66" s="75">
        <f t="shared" si="40"/>
        <v>0</v>
      </c>
      <c r="AA66" s="75">
        <f t="shared" si="40"/>
        <v>0</v>
      </c>
      <c r="AB66" s="75">
        <f t="shared" si="40"/>
        <v>0</v>
      </c>
      <c r="AC66" s="75">
        <f t="shared" si="40"/>
        <v>0</v>
      </c>
      <c r="AD66" s="75">
        <f t="shared" si="40"/>
        <v>0</v>
      </c>
      <c r="AE66" s="75">
        <f t="shared" si="40"/>
        <v>0</v>
      </c>
      <c r="AF66" s="75">
        <f t="shared" si="40"/>
        <v>0</v>
      </c>
      <c r="AG66" s="75">
        <f t="shared" si="40"/>
        <v>0</v>
      </c>
      <c r="AH66" s="75">
        <f t="shared" si="40"/>
        <v>0</v>
      </c>
      <c r="AI66" s="75">
        <f t="shared" si="40"/>
        <v>0</v>
      </c>
      <c r="AJ66" s="75">
        <f t="shared" si="40"/>
        <v>0</v>
      </c>
      <c r="AK66" s="75">
        <f t="shared" si="40"/>
        <v>0</v>
      </c>
      <c r="AL66" s="75">
        <f t="shared" si="40"/>
        <v>0</v>
      </c>
      <c r="AM66" s="75">
        <f t="shared" si="40"/>
        <v>0</v>
      </c>
      <c r="AN66" s="75">
        <f t="shared" si="40"/>
        <v>0</v>
      </c>
      <c r="AO66" s="75">
        <f t="shared" si="40"/>
        <v>0</v>
      </c>
      <c r="AP66" s="75">
        <f t="shared" si="40"/>
        <v>0</v>
      </c>
      <c r="AQ66" s="75">
        <f t="shared" si="40"/>
        <v>0</v>
      </c>
      <c r="AR66" s="75">
        <f t="shared" si="40"/>
        <v>0</v>
      </c>
      <c r="AS66" s="162"/>
      <c r="AT66" s="48">
        <f t="shared" ref="AT66:BA66" si="41">SUM(AT26:AT65)</f>
        <v>0</v>
      </c>
      <c r="AU66" s="48">
        <f t="shared" si="41"/>
        <v>0</v>
      </c>
      <c r="AV66" s="48">
        <f t="shared" si="41"/>
        <v>0</v>
      </c>
      <c r="AW66" s="49">
        <f t="shared" si="41"/>
        <v>0</v>
      </c>
      <c r="AX66" s="49">
        <f t="shared" si="41"/>
        <v>0</v>
      </c>
      <c r="AY66" s="49">
        <f t="shared" si="41"/>
        <v>0</v>
      </c>
      <c r="AZ66" s="49">
        <f t="shared" si="41"/>
        <v>0</v>
      </c>
      <c r="BA66" s="49">
        <f t="shared" si="41"/>
        <v>0</v>
      </c>
    </row>
    <row r="67" spans="1:61" ht="19.5" thickBot="1">
      <c r="A67" s="36"/>
      <c r="B67" s="36"/>
      <c r="I67" s="123"/>
      <c r="J67"/>
      <c r="L67" s="93"/>
    </row>
    <row r="68" spans="1:61" ht="18" thickBot="1">
      <c r="J68"/>
      <c r="K68" s="40"/>
      <c r="L68" s="102"/>
    </row>
    <row r="69" spans="1:61" ht="18" thickBot="1">
      <c r="J69"/>
      <c r="K69" s="40"/>
      <c r="L69" s="103"/>
    </row>
    <row r="70" spans="1:61">
      <c r="J70"/>
      <c r="L70" s="93"/>
    </row>
    <row r="71" spans="1:61">
      <c r="J71"/>
      <c r="L71" s="93"/>
    </row>
    <row r="72" spans="1:61">
      <c r="J72"/>
      <c r="L72" s="93"/>
    </row>
    <row r="73" spans="1:61">
      <c r="J73"/>
      <c r="L73" s="93"/>
    </row>
    <row r="74" spans="1:61">
      <c r="J74"/>
      <c r="L74" s="93"/>
    </row>
    <row r="75" spans="1:61">
      <c r="J75"/>
      <c r="L75" s="93"/>
    </row>
    <row r="76" spans="1:61">
      <c r="J76"/>
      <c r="L76" s="93"/>
    </row>
    <row r="77" spans="1:61">
      <c r="J77"/>
      <c r="L77" s="93"/>
    </row>
    <row r="78" spans="1:61">
      <c r="J78"/>
      <c r="L78" s="93"/>
    </row>
    <row r="79" spans="1:61">
      <c r="J79"/>
      <c r="L79" s="93"/>
    </row>
    <row r="80" spans="1:61">
      <c r="J80"/>
      <c r="L80" s="93"/>
    </row>
    <row r="81" spans="10:12">
      <c r="J81"/>
      <c r="L81" s="93"/>
    </row>
    <row r="82" spans="10:12">
      <c r="J82"/>
      <c r="L82" s="93"/>
    </row>
    <row r="83" spans="10:12">
      <c r="J83"/>
      <c r="L83" s="93"/>
    </row>
    <row r="84" spans="10:12">
      <c r="J84"/>
      <c r="L84" s="93"/>
    </row>
    <row r="85" spans="10:12">
      <c r="J85"/>
      <c r="L85" s="93"/>
    </row>
    <row r="86" spans="10:12">
      <c r="J86"/>
      <c r="L86" s="93"/>
    </row>
    <row r="87" spans="10:12">
      <c r="J87"/>
      <c r="L87" s="93"/>
    </row>
    <row r="88" spans="10:12">
      <c r="J88"/>
      <c r="L88" s="93"/>
    </row>
    <row r="89" spans="10:12">
      <c r="J89"/>
      <c r="L89" s="93"/>
    </row>
    <row r="90" spans="10:12">
      <c r="J90"/>
      <c r="L90" s="93"/>
    </row>
    <row r="91" spans="10:12">
      <c r="J91"/>
      <c r="L91" s="93"/>
    </row>
    <row r="92" spans="10:12">
      <c r="J92"/>
      <c r="L92" s="93"/>
    </row>
    <row r="93" spans="10:12">
      <c r="J93"/>
      <c r="L93" s="93"/>
    </row>
    <row r="94" spans="10:12">
      <c r="J94"/>
      <c r="L94" s="93"/>
    </row>
    <row r="95" spans="10:12">
      <c r="J95"/>
      <c r="L95" s="93"/>
    </row>
    <row r="96" spans="10:12">
      <c r="J96"/>
      <c r="L96" s="93"/>
    </row>
    <row r="97" spans="10:12">
      <c r="J97"/>
      <c r="L97" s="93"/>
    </row>
    <row r="98" spans="10:12">
      <c r="J98"/>
      <c r="L98" s="93"/>
    </row>
    <row r="99" spans="10:12">
      <c r="J99"/>
      <c r="L99" s="93"/>
    </row>
    <row r="100" spans="10:12">
      <c r="J100"/>
      <c r="L100" s="93"/>
    </row>
    <row r="101" spans="10:12">
      <c r="J101"/>
      <c r="L101" s="93"/>
    </row>
    <row r="102" spans="10:12">
      <c r="J102"/>
      <c r="L102" s="93"/>
    </row>
    <row r="103" spans="10:12">
      <c r="J103"/>
      <c r="L103" s="93"/>
    </row>
    <row r="104" spans="10:12">
      <c r="J104"/>
      <c r="L104" s="93"/>
    </row>
    <row r="105" spans="10:12">
      <c r="J105"/>
      <c r="L105" s="93"/>
    </row>
    <row r="106" spans="10:12">
      <c r="J106"/>
      <c r="L106" s="93"/>
    </row>
    <row r="107" spans="10:12">
      <c r="J107"/>
      <c r="L107" s="93"/>
    </row>
    <row r="108" spans="10:12">
      <c r="J108"/>
      <c r="L108" s="93"/>
    </row>
    <row r="109" spans="10:12">
      <c r="J109"/>
      <c r="L109" s="93"/>
    </row>
    <row r="110" spans="10:12">
      <c r="J110"/>
      <c r="L110" s="93"/>
    </row>
    <row r="111" spans="10:12">
      <c r="J111"/>
      <c r="L111" s="93"/>
    </row>
    <row r="112" spans="10:12">
      <c r="J112"/>
      <c r="L112" s="93"/>
    </row>
    <row r="113" spans="10:12">
      <c r="J113"/>
      <c r="L113" s="93"/>
    </row>
    <row r="114" spans="10:12">
      <c r="J114"/>
      <c r="L114" s="93"/>
    </row>
    <row r="115" spans="10:12">
      <c r="J115"/>
      <c r="L115" s="93"/>
    </row>
    <row r="116" spans="10:12">
      <c r="J116"/>
      <c r="L116" s="93"/>
    </row>
    <row r="117" spans="10:12">
      <c r="J117"/>
      <c r="L117" s="93"/>
    </row>
    <row r="118" spans="10:12">
      <c r="J118"/>
      <c r="L118" s="93"/>
    </row>
    <row r="119" spans="10:12">
      <c r="J119"/>
      <c r="L119" s="93"/>
    </row>
    <row r="120" spans="10:12">
      <c r="J120"/>
      <c r="L120" s="93"/>
    </row>
    <row r="121" spans="10:12">
      <c r="J121"/>
      <c r="L121" s="93"/>
    </row>
    <row r="122" spans="10:12">
      <c r="J122"/>
      <c r="L122" s="93"/>
    </row>
    <row r="123" spans="10:12">
      <c r="J123"/>
      <c r="L123" s="93"/>
    </row>
    <row r="124" spans="10:12">
      <c r="J124"/>
      <c r="L124" s="93"/>
    </row>
    <row r="125" spans="10:12">
      <c r="J125"/>
      <c r="L125" s="93"/>
    </row>
    <row r="126" spans="10:12">
      <c r="J126"/>
      <c r="L126" s="93"/>
    </row>
    <row r="127" spans="10:12">
      <c r="J127"/>
      <c r="L127" s="93"/>
    </row>
    <row r="128" spans="10:12">
      <c r="J128"/>
      <c r="L128" s="93"/>
    </row>
    <row r="129" spans="10:12">
      <c r="J129"/>
      <c r="L129" s="93"/>
    </row>
    <row r="130" spans="10:12">
      <c r="J130"/>
      <c r="L130" s="93"/>
    </row>
    <row r="131" spans="10:12">
      <c r="J131"/>
      <c r="L131" s="93"/>
    </row>
    <row r="132" spans="10:12">
      <c r="J132"/>
      <c r="L132" s="93"/>
    </row>
    <row r="133" spans="10:12">
      <c r="J133"/>
      <c r="L133" s="93"/>
    </row>
    <row r="134" spans="10:12">
      <c r="J134"/>
      <c r="L134" s="93"/>
    </row>
    <row r="135" spans="10:12">
      <c r="J135"/>
      <c r="L135" s="93"/>
    </row>
    <row r="136" spans="10:12">
      <c r="J136"/>
      <c r="L136" s="93"/>
    </row>
    <row r="137" spans="10:12">
      <c r="J137"/>
      <c r="L137" s="93"/>
    </row>
    <row r="138" spans="10:12">
      <c r="J138"/>
      <c r="L138" s="93"/>
    </row>
    <row r="139" spans="10:12">
      <c r="J139"/>
      <c r="L139" s="93"/>
    </row>
    <row r="140" spans="10:12">
      <c r="J140"/>
      <c r="L140" s="93"/>
    </row>
    <row r="141" spans="10:12">
      <c r="J141"/>
      <c r="L141" s="93"/>
    </row>
    <row r="142" spans="10:12">
      <c r="J142"/>
      <c r="L142" s="93"/>
    </row>
    <row r="143" spans="10:12">
      <c r="J143"/>
      <c r="L143" s="93"/>
    </row>
    <row r="144" spans="10:12">
      <c r="J144"/>
      <c r="L144" s="93"/>
    </row>
    <row r="145" spans="10:12">
      <c r="J145"/>
      <c r="L145" s="93"/>
    </row>
    <row r="146" spans="10:12">
      <c r="J146"/>
      <c r="L146" s="93"/>
    </row>
    <row r="147" spans="10:12">
      <c r="J147"/>
      <c r="L147" s="93"/>
    </row>
    <row r="148" spans="10:12">
      <c r="J148"/>
      <c r="L148" s="93"/>
    </row>
    <row r="149" spans="10:12">
      <c r="J149"/>
      <c r="L149" s="93"/>
    </row>
    <row r="150" spans="10:12">
      <c r="J150"/>
      <c r="L150" s="93"/>
    </row>
    <row r="151" spans="10:12">
      <c r="J151"/>
      <c r="L151" s="93"/>
    </row>
    <row r="152" spans="10:12">
      <c r="J152"/>
      <c r="L152" s="93"/>
    </row>
    <row r="153" spans="10:12">
      <c r="J153"/>
      <c r="L153" s="93"/>
    </row>
    <row r="154" spans="10:12">
      <c r="J154"/>
      <c r="L154" s="93"/>
    </row>
    <row r="155" spans="10:12">
      <c r="J155"/>
      <c r="L155" s="93"/>
    </row>
    <row r="156" spans="10:12">
      <c r="J156"/>
      <c r="L156" s="93"/>
    </row>
    <row r="157" spans="10:12">
      <c r="J157"/>
      <c r="L157" s="93"/>
    </row>
    <row r="158" spans="10:12">
      <c r="J158"/>
      <c r="L158" s="93"/>
    </row>
    <row r="159" spans="10:12">
      <c r="J159"/>
      <c r="L159" s="93"/>
    </row>
    <row r="160" spans="10:12">
      <c r="J160"/>
      <c r="L160" s="93"/>
    </row>
    <row r="161" spans="10:12">
      <c r="J161"/>
      <c r="L161" s="93"/>
    </row>
    <row r="162" spans="10:12">
      <c r="J162"/>
      <c r="L162" s="93"/>
    </row>
    <row r="163" spans="10:12">
      <c r="J163"/>
      <c r="L163" s="93"/>
    </row>
    <row r="164" spans="10:12">
      <c r="J164"/>
      <c r="L164" s="93"/>
    </row>
    <row r="165" spans="10:12">
      <c r="J165"/>
      <c r="L165" s="93"/>
    </row>
    <row r="166" spans="10:12">
      <c r="J166"/>
      <c r="L166" s="93"/>
    </row>
    <row r="167" spans="10:12">
      <c r="J167"/>
      <c r="L167" s="93"/>
    </row>
    <row r="168" spans="10:12">
      <c r="J168"/>
      <c r="L168" s="93"/>
    </row>
    <row r="169" spans="10:12">
      <c r="J169"/>
      <c r="L169" s="93"/>
    </row>
    <row r="170" spans="10:12">
      <c r="J170"/>
      <c r="L170" s="93"/>
    </row>
    <row r="171" spans="10:12">
      <c r="J171"/>
      <c r="L171" s="93"/>
    </row>
    <row r="172" spans="10:12">
      <c r="J172"/>
      <c r="L172" s="93"/>
    </row>
    <row r="173" spans="10:12">
      <c r="J173"/>
      <c r="L173" s="93"/>
    </row>
    <row r="174" spans="10:12">
      <c r="J174"/>
      <c r="L174" s="93"/>
    </row>
    <row r="175" spans="10:12">
      <c r="J175"/>
      <c r="L175" s="93"/>
    </row>
    <row r="176" spans="10:12">
      <c r="J176"/>
    </row>
    <row r="177" spans="10:10">
      <c r="J177"/>
    </row>
    <row r="178" spans="10:10">
      <c r="J178"/>
    </row>
    <row r="179" spans="10:10">
      <c r="J179"/>
    </row>
    <row r="180" spans="10:10">
      <c r="J180"/>
    </row>
    <row r="181" spans="10:10">
      <c r="J181"/>
    </row>
    <row r="182" spans="10:10">
      <c r="J182"/>
    </row>
    <row r="183" spans="10:10">
      <c r="J183"/>
    </row>
    <row r="184" spans="10:10">
      <c r="J184"/>
    </row>
    <row r="185" spans="10:10">
      <c r="J185"/>
    </row>
    <row r="186" spans="10:10">
      <c r="J186"/>
    </row>
    <row r="187" spans="10:10">
      <c r="J187"/>
    </row>
    <row r="188" spans="10:10">
      <c r="J188"/>
    </row>
    <row r="189" spans="10:10">
      <c r="J189"/>
    </row>
    <row r="190" spans="10:10">
      <c r="J190"/>
    </row>
    <row r="191" spans="10:10">
      <c r="J191"/>
    </row>
    <row r="192" spans="10:10">
      <c r="J192"/>
    </row>
    <row r="193" spans="10:10">
      <c r="J193"/>
    </row>
    <row r="194" spans="10:10">
      <c r="J194"/>
    </row>
    <row r="195" spans="10:10">
      <c r="J195"/>
    </row>
    <row r="196" spans="10:10">
      <c r="J196"/>
    </row>
    <row r="197" spans="10:10">
      <c r="J197"/>
    </row>
    <row r="198" spans="10:10">
      <c r="J198"/>
    </row>
    <row r="199" spans="10:10">
      <c r="J199"/>
    </row>
    <row r="200" spans="10:10">
      <c r="J200"/>
    </row>
    <row r="201" spans="10:10">
      <c r="J201"/>
    </row>
    <row r="202" spans="10:10">
      <c r="J202"/>
    </row>
    <row r="203" spans="10:10">
      <c r="J203"/>
    </row>
    <row r="204" spans="10:10">
      <c r="J204"/>
    </row>
    <row r="205" spans="10:10">
      <c r="J205"/>
    </row>
    <row r="206" spans="10:10">
      <c r="J206"/>
    </row>
    <row r="207" spans="10:10">
      <c r="J207"/>
    </row>
    <row r="208" spans="10:10">
      <c r="J208"/>
    </row>
    <row r="209" spans="10:10">
      <c r="J209"/>
    </row>
    <row r="210" spans="10:10">
      <c r="J210"/>
    </row>
    <row r="211" spans="10:10">
      <c r="J211"/>
    </row>
    <row r="212" spans="10:10">
      <c r="J212"/>
    </row>
    <row r="213" spans="10:10">
      <c r="J213"/>
    </row>
    <row r="214" spans="10:10">
      <c r="J214"/>
    </row>
    <row r="215" spans="10:10">
      <c r="J215"/>
    </row>
    <row r="216" spans="10:10">
      <c r="J216"/>
    </row>
    <row r="217" spans="10:10">
      <c r="J217"/>
    </row>
    <row r="218" spans="10:10">
      <c r="J218"/>
    </row>
    <row r="219" spans="10:10">
      <c r="J219"/>
    </row>
    <row r="220" spans="10:10">
      <c r="J220"/>
    </row>
    <row r="221" spans="10:10">
      <c r="J221"/>
    </row>
    <row r="222" spans="10:10">
      <c r="J222"/>
    </row>
    <row r="223" spans="10:10">
      <c r="J223"/>
    </row>
    <row r="224" spans="10:10">
      <c r="J224"/>
    </row>
    <row r="225" spans="10:10">
      <c r="J225"/>
    </row>
    <row r="226" spans="10:10">
      <c r="J226"/>
    </row>
    <row r="227" spans="10:10">
      <c r="J227"/>
    </row>
    <row r="228" spans="10:10">
      <c r="J228"/>
    </row>
    <row r="229" spans="10:10">
      <c r="J229"/>
    </row>
    <row r="230" spans="10:10">
      <c r="J230"/>
    </row>
    <row r="231" spans="10:10">
      <c r="J231"/>
    </row>
    <row r="232" spans="10:10">
      <c r="J232"/>
    </row>
    <row r="233" spans="10:10">
      <c r="J233"/>
    </row>
    <row r="234" spans="10:10">
      <c r="J234"/>
    </row>
    <row r="235" spans="10:10">
      <c r="J235"/>
    </row>
    <row r="236" spans="10:10">
      <c r="J236"/>
    </row>
    <row r="237" spans="10:10">
      <c r="J237"/>
    </row>
    <row r="238" spans="10:10">
      <c r="J238"/>
    </row>
    <row r="239" spans="10:10">
      <c r="J239"/>
    </row>
    <row r="240" spans="10:10">
      <c r="J240"/>
    </row>
    <row r="241" spans="10:10">
      <c r="J241"/>
    </row>
    <row r="242" spans="10:10">
      <c r="J242"/>
    </row>
    <row r="243" spans="10:10">
      <c r="J243"/>
    </row>
    <row r="244" spans="10:10">
      <c r="J244"/>
    </row>
    <row r="245" spans="10:10">
      <c r="J245"/>
    </row>
    <row r="246" spans="10:10">
      <c r="J246"/>
    </row>
    <row r="247" spans="10:10">
      <c r="J247"/>
    </row>
    <row r="248" spans="10:10">
      <c r="J248"/>
    </row>
    <row r="249" spans="10:10">
      <c r="J249"/>
    </row>
    <row r="250" spans="10:10">
      <c r="J250"/>
    </row>
    <row r="251" spans="10:10">
      <c r="J251"/>
    </row>
    <row r="252" spans="10:10">
      <c r="J252"/>
    </row>
    <row r="253" spans="10:10">
      <c r="J253"/>
    </row>
    <row r="254" spans="10:10">
      <c r="J254"/>
    </row>
    <row r="255" spans="10:10">
      <c r="J255"/>
    </row>
    <row r="256" spans="10:10">
      <c r="J256"/>
    </row>
    <row r="257" spans="10:10">
      <c r="J257"/>
    </row>
    <row r="258" spans="10:10">
      <c r="J258"/>
    </row>
    <row r="259" spans="10:10">
      <c r="J259"/>
    </row>
    <row r="260" spans="10:10">
      <c r="J260"/>
    </row>
    <row r="261" spans="10:10">
      <c r="J261"/>
    </row>
    <row r="262" spans="10:10">
      <c r="J262"/>
    </row>
    <row r="263" spans="10:10">
      <c r="J263"/>
    </row>
    <row r="264" spans="10:10">
      <c r="J264"/>
    </row>
    <row r="265" spans="10:10">
      <c r="J265"/>
    </row>
    <row r="266" spans="10:10">
      <c r="J266"/>
    </row>
    <row r="267" spans="10:10">
      <c r="J267"/>
    </row>
    <row r="268" spans="10:10">
      <c r="J268"/>
    </row>
    <row r="269" spans="10:10">
      <c r="J269"/>
    </row>
    <row r="270" spans="10:10">
      <c r="J270"/>
    </row>
    <row r="271" spans="10:10">
      <c r="J271"/>
    </row>
    <row r="272" spans="10:10">
      <c r="J272"/>
    </row>
    <row r="273" spans="10:10">
      <c r="J273"/>
    </row>
    <row r="274" spans="10:10">
      <c r="J274"/>
    </row>
    <row r="275" spans="10:10">
      <c r="J275"/>
    </row>
    <row r="276" spans="10:10">
      <c r="J276"/>
    </row>
    <row r="277" spans="10:10">
      <c r="J277"/>
    </row>
    <row r="278" spans="10:10">
      <c r="J278"/>
    </row>
    <row r="279" spans="10:10">
      <c r="J279"/>
    </row>
    <row r="280" spans="10:10">
      <c r="J280"/>
    </row>
    <row r="281" spans="10:10">
      <c r="J281"/>
    </row>
    <row r="282" spans="10:10">
      <c r="J282"/>
    </row>
    <row r="283" spans="10:10">
      <c r="J283"/>
    </row>
    <row r="284" spans="10:10">
      <c r="J284"/>
    </row>
    <row r="285" spans="10:10">
      <c r="J285"/>
    </row>
    <row r="286" spans="10:10">
      <c r="J286"/>
    </row>
    <row r="287" spans="10:10">
      <c r="J287"/>
    </row>
    <row r="288" spans="10:10">
      <c r="J288"/>
    </row>
    <row r="289" spans="10:10">
      <c r="J289"/>
    </row>
    <row r="290" spans="10:10">
      <c r="J290"/>
    </row>
    <row r="291" spans="10:10">
      <c r="J291"/>
    </row>
    <row r="292" spans="10:10">
      <c r="J292"/>
    </row>
    <row r="293" spans="10:10">
      <c r="J293"/>
    </row>
    <row r="294" spans="10:10">
      <c r="J294"/>
    </row>
    <row r="295" spans="10:10">
      <c r="J295"/>
    </row>
    <row r="296" spans="10:10">
      <c r="J296"/>
    </row>
    <row r="297" spans="10:10">
      <c r="J297"/>
    </row>
    <row r="298" spans="10:10">
      <c r="J298"/>
    </row>
    <row r="299" spans="10:10">
      <c r="J299"/>
    </row>
    <row r="300" spans="10:10">
      <c r="J300"/>
    </row>
    <row r="301" spans="10:10">
      <c r="J301"/>
    </row>
    <row r="302" spans="10:10">
      <c r="J302"/>
    </row>
    <row r="303" spans="10:10">
      <c r="J303"/>
    </row>
    <row r="304" spans="10:10">
      <c r="J304"/>
    </row>
    <row r="305" spans="10:10">
      <c r="J305"/>
    </row>
    <row r="306" spans="10:10">
      <c r="J306"/>
    </row>
    <row r="307" spans="10:10">
      <c r="J307"/>
    </row>
    <row r="308" spans="10:10">
      <c r="J308"/>
    </row>
    <row r="309" spans="10:10">
      <c r="J309"/>
    </row>
    <row r="310" spans="10:10">
      <c r="J310"/>
    </row>
    <row r="311" spans="10:10">
      <c r="J311"/>
    </row>
    <row r="312" spans="10:10">
      <c r="J312"/>
    </row>
    <row r="313" spans="10:10">
      <c r="J313"/>
    </row>
    <row r="314" spans="10:10">
      <c r="J314"/>
    </row>
    <row r="315" spans="10:10">
      <c r="J315"/>
    </row>
    <row r="316" spans="10:10">
      <c r="J316"/>
    </row>
    <row r="317" spans="10:10">
      <c r="J317"/>
    </row>
    <row r="318" spans="10:10">
      <c r="J318"/>
    </row>
    <row r="319" spans="10:10">
      <c r="J319"/>
    </row>
    <row r="320" spans="10:10">
      <c r="J320"/>
    </row>
    <row r="321" spans="10:10">
      <c r="J321"/>
    </row>
    <row r="322" spans="10:10">
      <c r="J322"/>
    </row>
    <row r="323" spans="10:10">
      <c r="J323"/>
    </row>
    <row r="324" spans="10:10">
      <c r="J324"/>
    </row>
    <row r="325" spans="10:10">
      <c r="J325"/>
    </row>
    <row r="326" spans="10:10">
      <c r="J326"/>
    </row>
    <row r="327" spans="10:10">
      <c r="J327"/>
    </row>
    <row r="328" spans="10:10">
      <c r="J328"/>
    </row>
    <row r="329" spans="10:10">
      <c r="J329"/>
    </row>
    <row r="330" spans="10:10">
      <c r="J330"/>
    </row>
    <row r="331" spans="10:10">
      <c r="J331"/>
    </row>
    <row r="332" spans="10:10">
      <c r="J332"/>
    </row>
    <row r="333" spans="10:10">
      <c r="J333"/>
    </row>
    <row r="334" spans="10:10">
      <c r="J334"/>
    </row>
    <row r="335" spans="10:10">
      <c r="J335"/>
    </row>
    <row r="336" spans="10:10">
      <c r="J336"/>
    </row>
    <row r="337" spans="10:10">
      <c r="J337"/>
    </row>
    <row r="338" spans="10:10">
      <c r="J338"/>
    </row>
    <row r="339" spans="10:10">
      <c r="J339"/>
    </row>
    <row r="340" spans="10:10">
      <c r="J340"/>
    </row>
    <row r="341" spans="10:10">
      <c r="J341"/>
    </row>
    <row r="342" spans="10:10">
      <c r="J342"/>
    </row>
    <row r="343" spans="10:10">
      <c r="J343"/>
    </row>
    <row r="344" spans="10:10">
      <c r="J344"/>
    </row>
    <row r="345" spans="10:10">
      <c r="J345"/>
    </row>
    <row r="346" spans="10:10">
      <c r="J346"/>
    </row>
    <row r="347" spans="10:10">
      <c r="J347"/>
    </row>
    <row r="348" spans="10:10">
      <c r="J348"/>
    </row>
    <row r="349" spans="10:10">
      <c r="J349"/>
    </row>
    <row r="350" spans="10:10">
      <c r="J350"/>
    </row>
    <row r="351" spans="10:10">
      <c r="J351"/>
    </row>
    <row r="352" spans="10:10">
      <c r="J352"/>
    </row>
    <row r="353" spans="10:10">
      <c r="J353"/>
    </row>
    <row r="354" spans="10:10">
      <c r="J354"/>
    </row>
    <row r="355" spans="10:10">
      <c r="J355"/>
    </row>
    <row r="356" spans="10:10">
      <c r="J356"/>
    </row>
    <row r="357" spans="10:10">
      <c r="J357"/>
    </row>
    <row r="358" spans="10:10">
      <c r="J358"/>
    </row>
    <row r="359" spans="10:10">
      <c r="J359"/>
    </row>
    <row r="360" spans="10:10">
      <c r="J360"/>
    </row>
    <row r="361" spans="10:10">
      <c r="J361"/>
    </row>
    <row r="362" spans="10:10">
      <c r="J362"/>
    </row>
    <row r="363" spans="10:10">
      <c r="J363"/>
    </row>
    <row r="364" spans="10:10">
      <c r="J364"/>
    </row>
    <row r="365" spans="10:10">
      <c r="J365"/>
    </row>
    <row r="366" spans="10:10">
      <c r="J366"/>
    </row>
    <row r="367" spans="10:10">
      <c r="J367"/>
    </row>
    <row r="368" spans="10:10">
      <c r="J368"/>
    </row>
    <row r="369" spans="10:10">
      <c r="J369"/>
    </row>
    <row r="370" spans="10:10">
      <c r="J370"/>
    </row>
    <row r="371" spans="10:10">
      <c r="J371"/>
    </row>
    <row r="372" spans="10:10">
      <c r="J372"/>
    </row>
    <row r="373" spans="10:10">
      <c r="J373"/>
    </row>
    <row r="374" spans="10:10">
      <c r="J374"/>
    </row>
    <row r="375" spans="10:10">
      <c r="J375"/>
    </row>
    <row r="376" spans="10:10">
      <c r="J376"/>
    </row>
    <row r="377" spans="10:10">
      <c r="J377"/>
    </row>
    <row r="378" spans="10:10">
      <c r="J378"/>
    </row>
    <row r="379" spans="10:10">
      <c r="J379"/>
    </row>
    <row r="380" spans="10:10">
      <c r="J380"/>
    </row>
    <row r="381" spans="10:10">
      <c r="J381"/>
    </row>
    <row r="382" spans="10:10">
      <c r="J382"/>
    </row>
    <row r="383" spans="10:10">
      <c r="J383"/>
    </row>
    <row r="384" spans="10:10">
      <c r="J384"/>
    </row>
    <row r="385" spans="10:10">
      <c r="J385"/>
    </row>
    <row r="386" spans="10:10">
      <c r="J386"/>
    </row>
    <row r="387" spans="10:10">
      <c r="J387"/>
    </row>
    <row r="388" spans="10:10">
      <c r="J388"/>
    </row>
    <row r="389" spans="10:10">
      <c r="J389"/>
    </row>
    <row r="390" spans="10:10">
      <c r="J390"/>
    </row>
    <row r="391" spans="10:10">
      <c r="J391"/>
    </row>
    <row r="392" spans="10:10">
      <c r="J392"/>
    </row>
    <row r="393" spans="10:10">
      <c r="J393"/>
    </row>
    <row r="394" spans="10:10">
      <c r="J394"/>
    </row>
    <row r="395" spans="10:10">
      <c r="J395"/>
    </row>
    <row r="396" spans="10:10">
      <c r="J396"/>
    </row>
    <row r="397" spans="10:10">
      <c r="J397"/>
    </row>
    <row r="398" spans="10:10">
      <c r="J398"/>
    </row>
    <row r="399" spans="10:10">
      <c r="J399"/>
    </row>
    <row r="400" spans="10:10">
      <c r="J400"/>
    </row>
    <row r="401" spans="10:10">
      <c r="J401"/>
    </row>
    <row r="402" spans="10:10">
      <c r="J402"/>
    </row>
    <row r="403" spans="10:10">
      <c r="J403"/>
    </row>
    <row r="404" spans="10:10">
      <c r="J404"/>
    </row>
    <row r="405" spans="10:10">
      <c r="J405"/>
    </row>
    <row r="406" spans="10:10">
      <c r="J406"/>
    </row>
    <row r="407" spans="10:10">
      <c r="J407"/>
    </row>
    <row r="408" spans="10:10">
      <c r="J408"/>
    </row>
    <row r="409" spans="10:10">
      <c r="J409"/>
    </row>
    <row r="410" spans="10:10">
      <c r="J410"/>
    </row>
    <row r="411" spans="10:10">
      <c r="J411"/>
    </row>
    <row r="412" spans="10:10">
      <c r="J412"/>
    </row>
    <row r="413" spans="10:10">
      <c r="J413"/>
    </row>
    <row r="414" spans="10:10">
      <c r="J414"/>
    </row>
    <row r="415" spans="10:10">
      <c r="J415"/>
    </row>
    <row r="416" spans="10:10">
      <c r="J416"/>
    </row>
    <row r="417" spans="10:10">
      <c r="J417"/>
    </row>
    <row r="418" spans="10:10">
      <c r="J418"/>
    </row>
    <row r="419" spans="10:10">
      <c r="J419"/>
    </row>
    <row r="420" spans="10:10">
      <c r="J420"/>
    </row>
    <row r="421" spans="10:10">
      <c r="J421"/>
    </row>
    <row r="422" spans="10:10">
      <c r="J422"/>
    </row>
    <row r="423" spans="10:10">
      <c r="J423"/>
    </row>
    <row r="424" spans="10:10">
      <c r="J424"/>
    </row>
    <row r="425" spans="10:10">
      <c r="J425"/>
    </row>
    <row r="426" spans="10:10">
      <c r="J426"/>
    </row>
    <row r="427" spans="10:10">
      <c r="J427"/>
    </row>
    <row r="428" spans="10:10">
      <c r="J428"/>
    </row>
    <row r="429" spans="10:10">
      <c r="J429"/>
    </row>
    <row r="430" spans="10:10">
      <c r="J430"/>
    </row>
    <row r="431" spans="10:10">
      <c r="J431"/>
    </row>
    <row r="432" spans="10:10">
      <c r="J432"/>
    </row>
    <row r="433" spans="10:10">
      <c r="J433"/>
    </row>
    <row r="434" spans="10:10">
      <c r="J434"/>
    </row>
    <row r="435" spans="10:10">
      <c r="J435"/>
    </row>
    <row r="436" spans="10:10">
      <c r="J436"/>
    </row>
    <row r="437" spans="10:10">
      <c r="J437"/>
    </row>
    <row r="438" spans="10:10">
      <c r="J438"/>
    </row>
    <row r="439" spans="10:10">
      <c r="J439"/>
    </row>
    <row r="440" spans="10:10">
      <c r="J440"/>
    </row>
    <row r="441" spans="10:10">
      <c r="J441"/>
    </row>
    <row r="442" spans="10:10">
      <c r="J442"/>
    </row>
    <row r="443" spans="10:10">
      <c r="J443"/>
    </row>
    <row r="444" spans="10:10">
      <c r="J444"/>
    </row>
    <row r="445" spans="10:10">
      <c r="J445"/>
    </row>
    <row r="446" spans="10:10">
      <c r="J446"/>
    </row>
    <row r="447" spans="10:10">
      <c r="J447"/>
    </row>
    <row r="448" spans="10:10">
      <c r="J448"/>
    </row>
    <row r="449" spans="10:10">
      <c r="J449"/>
    </row>
    <row r="450" spans="10:10">
      <c r="J450"/>
    </row>
    <row r="451" spans="10:10">
      <c r="J451"/>
    </row>
    <row r="452" spans="10:10">
      <c r="J452"/>
    </row>
    <row r="453" spans="10:10">
      <c r="J453"/>
    </row>
    <row r="454" spans="10:10">
      <c r="J454"/>
    </row>
    <row r="455" spans="10:10">
      <c r="J455"/>
    </row>
    <row r="456" spans="10:10">
      <c r="J456"/>
    </row>
    <row r="457" spans="10:10">
      <c r="J457"/>
    </row>
    <row r="458" spans="10:10">
      <c r="J458"/>
    </row>
    <row r="459" spans="10:10">
      <c r="J459"/>
    </row>
    <row r="460" spans="10:10">
      <c r="J460"/>
    </row>
    <row r="461" spans="10:10">
      <c r="J461"/>
    </row>
    <row r="462" spans="10:10">
      <c r="J462"/>
    </row>
    <row r="463" spans="10:10">
      <c r="J463"/>
    </row>
    <row r="464" spans="10:10">
      <c r="J464"/>
    </row>
    <row r="465" spans="10:10">
      <c r="J465"/>
    </row>
    <row r="466" spans="10:10">
      <c r="J466"/>
    </row>
    <row r="467" spans="10:10">
      <c r="J467"/>
    </row>
    <row r="468" spans="10:10">
      <c r="J468"/>
    </row>
    <row r="469" spans="10:10">
      <c r="J469"/>
    </row>
    <row r="470" spans="10:10">
      <c r="J470"/>
    </row>
    <row r="471" spans="10:10">
      <c r="J471"/>
    </row>
    <row r="472" spans="10:10">
      <c r="J472"/>
    </row>
    <row r="473" spans="10:10">
      <c r="J473"/>
    </row>
    <row r="474" spans="10:10">
      <c r="J474"/>
    </row>
    <row r="475" spans="10:10">
      <c r="J475"/>
    </row>
    <row r="476" spans="10:10">
      <c r="J476"/>
    </row>
    <row r="477" spans="10:10">
      <c r="J477"/>
    </row>
    <row r="478" spans="10:10">
      <c r="J478"/>
    </row>
    <row r="479" spans="10:10">
      <c r="J479"/>
    </row>
    <row r="480" spans="10:10">
      <c r="J480"/>
    </row>
    <row r="481" spans="10:10">
      <c r="J481"/>
    </row>
    <row r="482" spans="10:10">
      <c r="J482"/>
    </row>
    <row r="483" spans="10:10">
      <c r="J483"/>
    </row>
    <row r="484" spans="10:10">
      <c r="J484"/>
    </row>
    <row r="485" spans="10:10">
      <c r="J485"/>
    </row>
    <row r="486" spans="10:10">
      <c r="J486"/>
    </row>
    <row r="487" spans="10:10">
      <c r="J487"/>
    </row>
    <row r="488" spans="10:10">
      <c r="J488"/>
    </row>
    <row r="489" spans="10:10">
      <c r="J489"/>
    </row>
    <row r="490" spans="10:10">
      <c r="J490"/>
    </row>
    <row r="491" spans="10:10">
      <c r="J491"/>
    </row>
    <row r="492" spans="10:10">
      <c r="J492"/>
    </row>
    <row r="493" spans="10:10">
      <c r="J493"/>
    </row>
    <row r="494" spans="10:10">
      <c r="J494"/>
    </row>
    <row r="495" spans="10:10">
      <c r="J495"/>
    </row>
    <row r="496" spans="10:10">
      <c r="J496"/>
    </row>
    <row r="497" spans="10:10">
      <c r="J497"/>
    </row>
    <row r="498" spans="10:10">
      <c r="J498"/>
    </row>
    <row r="499" spans="10:10">
      <c r="J499"/>
    </row>
    <row r="500" spans="10:10">
      <c r="J500"/>
    </row>
    <row r="501" spans="10:10">
      <c r="J501"/>
    </row>
    <row r="502" spans="10:10">
      <c r="J502"/>
    </row>
    <row r="503" spans="10:10">
      <c r="J503"/>
    </row>
    <row r="504" spans="10:10">
      <c r="J504"/>
    </row>
    <row r="505" spans="10:10">
      <c r="J505"/>
    </row>
    <row r="506" spans="10:10">
      <c r="J506"/>
    </row>
    <row r="507" spans="10:10">
      <c r="J507"/>
    </row>
    <row r="508" spans="10:10">
      <c r="J508"/>
    </row>
    <row r="509" spans="10:10">
      <c r="J509"/>
    </row>
    <row r="510" spans="10:10">
      <c r="J510"/>
    </row>
    <row r="511" spans="10:10">
      <c r="J511"/>
    </row>
    <row r="512" spans="10:10">
      <c r="J512"/>
    </row>
    <row r="513" spans="10:10">
      <c r="J513"/>
    </row>
    <row r="514" spans="10:10">
      <c r="J514"/>
    </row>
    <row r="515" spans="10:10">
      <c r="J515"/>
    </row>
    <row r="516" spans="10:10">
      <c r="J516"/>
    </row>
    <row r="517" spans="10:10">
      <c r="J517"/>
    </row>
    <row r="518" spans="10:10">
      <c r="J518"/>
    </row>
    <row r="519" spans="10:10">
      <c r="J519"/>
    </row>
    <row r="520" spans="10:10">
      <c r="J520"/>
    </row>
    <row r="521" spans="10:10">
      <c r="J521"/>
    </row>
    <row r="522" spans="10:10">
      <c r="J522"/>
    </row>
    <row r="523" spans="10:10">
      <c r="J523"/>
    </row>
    <row r="524" spans="10:10">
      <c r="J524"/>
    </row>
    <row r="525" spans="10:10">
      <c r="J525"/>
    </row>
    <row r="526" spans="10:10">
      <c r="J526"/>
    </row>
    <row r="527" spans="10:10">
      <c r="J527"/>
    </row>
    <row r="528" spans="10:10">
      <c r="J528"/>
    </row>
    <row r="529" spans="10:10">
      <c r="J529"/>
    </row>
    <row r="530" spans="10:10">
      <c r="J530"/>
    </row>
    <row r="531" spans="10:10">
      <c r="J531"/>
    </row>
    <row r="532" spans="10:10">
      <c r="J532"/>
    </row>
    <row r="533" spans="10:10">
      <c r="J533"/>
    </row>
    <row r="534" spans="10:10">
      <c r="J534"/>
    </row>
    <row r="535" spans="10:10">
      <c r="J535"/>
    </row>
    <row r="536" spans="10:10">
      <c r="J536"/>
    </row>
    <row r="537" spans="10:10">
      <c r="J537"/>
    </row>
    <row r="538" spans="10:10">
      <c r="J538"/>
    </row>
    <row r="539" spans="10:10">
      <c r="J539"/>
    </row>
    <row r="540" spans="10:10">
      <c r="J540"/>
    </row>
    <row r="541" spans="10:10">
      <c r="J541"/>
    </row>
    <row r="542" spans="10:10">
      <c r="J542"/>
    </row>
    <row r="543" spans="10:10">
      <c r="J543"/>
    </row>
    <row r="544" spans="10:10">
      <c r="J544"/>
    </row>
    <row r="545" spans="10:10">
      <c r="J545"/>
    </row>
    <row r="546" spans="10:10">
      <c r="J546"/>
    </row>
    <row r="547" spans="10:10">
      <c r="J547"/>
    </row>
    <row r="548" spans="10:10">
      <c r="J548"/>
    </row>
    <row r="549" spans="10:10">
      <c r="J549"/>
    </row>
    <row r="550" spans="10:10">
      <c r="J550"/>
    </row>
    <row r="551" spans="10:10">
      <c r="J551"/>
    </row>
    <row r="552" spans="10:10">
      <c r="J552"/>
    </row>
    <row r="553" spans="10:10">
      <c r="J553"/>
    </row>
    <row r="554" spans="10:10">
      <c r="J554"/>
    </row>
    <row r="555" spans="10:10">
      <c r="J555"/>
    </row>
    <row r="556" spans="10:10">
      <c r="J556"/>
    </row>
    <row r="557" spans="10:10">
      <c r="J557"/>
    </row>
    <row r="558" spans="10:10">
      <c r="J558"/>
    </row>
    <row r="559" spans="10:10">
      <c r="J559"/>
    </row>
    <row r="560" spans="10:10">
      <c r="J560"/>
    </row>
    <row r="561" spans="10:10">
      <c r="J561"/>
    </row>
    <row r="562" spans="10:10">
      <c r="J562"/>
    </row>
    <row r="563" spans="10:10">
      <c r="J563"/>
    </row>
    <row r="564" spans="10:10">
      <c r="J564"/>
    </row>
    <row r="565" spans="10:10">
      <c r="J565"/>
    </row>
    <row r="566" spans="10:10">
      <c r="J566"/>
    </row>
    <row r="567" spans="10:10">
      <c r="J567"/>
    </row>
    <row r="568" spans="10:10">
      <c r="J568"/>
    </row>
    <row r="569" spans="10:10">
      <c r="J569"/>
    </row>
    <row r="570" spans="10:10">
      <c r="J570"/>
    </row>
    <row r="571" spans="10:10">
      <c r="J571"/>
    </row>
    <row r="572" spans="10:10">
      <c r="J572"/>
    </row>
    <row r="573" spans="10:10">
      <c r="J573"/>
    </row>
    <row r="574" spans="10:10">
      <c r="J574"/>
    </row>
    <row r="575" spans="10:10">
      <c r="J575"/>
    </row>
    <row r="576" spans="10:10">
      <c r="J576"/>
    </row>
    <row r="577" spans="10:10">
      <c r="J577"/>
    </row>
    <row r="578" spans="10:10">
      <c r="J578"/>
    </row>
    <row r="579" spans="10:10">
      <c r="J579"/>
    </row>
    <row r="580" spans="10:10">
      <c r="J580"/>
    </row>
    <row r="581" spans="10:10">
      <c r="J581"/>
    </row>
    <row r="582" spans="10:10">
      <c r="J582"/>
    </row>
    <row r="583" spans="10:10">
      <c r="J583"/>
    </row>
    <row r="584" spans="10:10">
      <c r="J584"/>
    </row>
    <row r="585" spans="10:10">
      <c r="J585"/>
    </row>
    <row r="586" spans="10:10">
      <c r="J586"/>
    </row>
    <row r="587" spans="10:10">
      <c r="J587"/>
    </row>
    <row r="588" spans="10:10">
      <c r="J588"/>
    </row>
    <row r="589" spans="10:10">
      <c r="J589"/>
    </row>
    <row r="590" spans="10:10">
      <c r="J590"/>
    </row>
    <row r="591" spans="10:10">
      <c r="J591"/>
    </row>
    <row r="592" spans="10:10">
      <c r="J592"/>
    </row>
    <row r="593" spans="10:10">
      <c r="J593"/>
    </row>
    <row r="594" spans="10:10">
      <c r="J594"/>
    </row>
    <row r="595" spans="10:10">
      <c r="J595"/>
    </row>
    <row r="596" spans="10:10">
      <c r="J596"/>
    </row>
    <row r="597" spans="10:10">
      <c r="J597"/>
    </row>
    <row r="598" spans="10:10">
      <c r="J598"/>
    </row>
    <row r="599" spans="10:10">
      <c r="J599"/>
    </row>
    <row r="600" spans="10:10">
      <c r="J600"/>
    </row>
    <row r="601" spans="10:10">
      <c r="J601"/>
    </row>
    <row r="602" spans="10:10">
      <c r="J602"/>
    </row>
    <row r="603" spans="10:10">
      <c r="J603"/>
    </row>
    <row r="604" spans="10:10">
      <c r="J604"/>
    </row>
    <row r="605" spans="10:10">
      <c r="J605"/>
    </row>
    <row r="606" spans="10:10">
      <c r="J606"/>
    </row>
    <row r="607" spans="10:10">
      <c r="J607"/>
    </row>
    <row r="608" spans="10:10">
      <c r="J608"/>
    </row>
    <row r="609" spans="10:10">
      <c r="J609"/>
    </row>
    <row r="610" spans="10:10">
      <c r="J610"/>
    </row>
    <row r="611" spans="10:10">
      <c r="J611"/>
    </row>
    <row r="612" spans="10:10">
      <c r="J612"/>
    </row>
    <row r="613" spans="10:10">
      <c r="J613"/>
    </row>
    <row r="614" spans="10:10">
      <c r="J614"/>
    </row>
    <row r="615" spans="10:10">
      <c r="J615"/>
    </row>
    <row r="616" spans="10:10">
      <c r="J616"/>
    </row>
    <row r="617" spans="10:10">
      <c r="J617"/>
    </row>
    <row r="618" spans="10:10">
      <c r="J618"/>
    </row>
    <row r="619" spans="10:10">
      <c r="J619"/>
    </row>
    <row r="620" spans="10:10">
      <c r="J620"/>
    </row>
    <row r="621" spans="10:10">
      <c r="J621"/>
    </row>
    <row r="622" spans="10:10">
      <c r="J622"/>
    </row>
    <row r="623" spans="10:10">
      <c r="J623"/>
    </row>
    <row r="624" spans="10:10">
      <c r="J624"/>
    </row>
    <row r="625" spans="10:10">
      <c r="J625"/>
    </row>
    <row r="626" spans="10:10">
      <c r="J626"/>
    </row>
    <row r="627" spans="10:10">
      <c r="J627"/>
    </row>
    <row r="628" spans="10:10">
      <c r="J628"/>
    </row>
    <row r="629" spans="10:10">
      <c r="J629"/>
    </row>
    <row r="630" spans="10:10">
      <c r="J630"/>
    </row>
    <row r="631" spans="10:10">
      <c r="J631"/>
    </row>
    <row r="632" spans="10:10">
      <c r="J632"/>
    </row>
    <row r="633" spans="10:10">
      <c r="J633"/>
    </row>
    <row r="634" spans="10:10">
      <c r="J634"/>
    </row>
    <row r="635" spans="10:10">
      <c r="J635"/>
    </row>
    <row r="636" spans="10:10">
      <c r="J636"/>
    </row>
    <row r="637" spans="10:10">
      <c r="J637"/>
    </row>
    <row r="638" spans="10:10">
      <c r="J638"/>
    </row>
    <row r="639" spans="10:10">
      <c r="J639"/>
    </row>
    <row r="640" spans="10:10">
      <c r="J640"/>
    </row>
    <row r="641" spans="10:10">
      <c r="J641"/>
    </row>
    <row r="642" spans="10:10">
      <c r="J642"/>
    </row>
    <row r="643" spans="10:10">
      <c r="J643"/>
    </row>
    <row r="644" spans="10:10">
      <c r="J644"/>
    </row>
    <row r="645" spans="10:10">
      <c r="J645"/>
    </row>
    <row r="646" spans="10:10">
      <c r="J646"/>
    </row>
    <row r="647" spans="10:10">
      <c r="J647"/>
    </row>
    <row r="648" spans="10:10">
      <c r="J648"/>
    </row>
    <row r="649" spans="10:10">
      <c r="J649"/>
    </row>
    <row r="650" spans="10:10">
      <c r="J650"/>
    </row>
    <row r="651" spans="10:10">
      <c r="J651"/>
    </row>
    <row r="652" spans="10:10">
      <c r="J652"/>
    </row>
    <row r="653" spans="10:10">
      <c r="J653"/>
    </row>
    <row r="654" spans="10:10">
      <c r="J654"/>
    </row>
    <row r="655" spans="10:10">
      <c r="J655"/>
    </row>
    <row r="656" spans="10:10">
      <c r="J656"/>
    </row>
    <row r="657" spans="10:10">
      <c r="J657"/>
    </row>
    <row r="658" spans="10:10">
      <c r="J658"/>
    </row>
    <row r="659" spans="10:10">
      <c r="J659"/>
    </row>
    <row r="660" spans="10:10">
      <c r="J660"/>
    </row>
    <row r="661" spans="10:10">
      <c r="J661"/>
    </row>
    <row r="662" spans="10:10">
      <c r="J662"/>
    </row>
    <row r="663" spans="10:10">
      <c r="J663"/>
    </row>
    <row r="664" spans="10:10">
      <c r="J664"/>
    </row>
    <row r="665" spans="10:10">
      <c r="J665"/>
    </row>
    <row r="666" spans="10:10">
      <c r="J666"/>
    </row>
    <row r="667" spans="10:10">
      <c r="J667"/>
    </row>
    <row r="668" spans="10:10">
      <c r="J668"/>
    </row>
    <row r="669" spans="10:10">
      <c r="J669"/>
    </row>
    <row r="670" spans="10:10">
      <c r="J670"/>
    </row>
    <row r="671" spans="10:10">
      <c r="J671"/>
    </row>
    <row r="672" spans="10:10">
      <c r="J672"/>
    </row>
    <row r="673" spans="10:10">
      <c r="J673"/>
    </row>
    <row r="674" spans="10:10">
      <c r="J674"/>
    </row>
    <row r="675" spans="10:10">
      <c r="J675"/>
    </row>
    <row r="676" spans="10:10">
      <c r="J676"/>
    </row>
    <row r="677" spans="10:10">
      <c r="J677"/>
    </row>
    <row r="678" spans="10:10">
      <c r="J678"/>
    </row>
    <row r="679" spans="10:10">
      <c r="J679"/>
    </row>
    <row r="680" spans="10:10">
      <c r="J680"/>
    </row>
    <row r="681" spans="10:10">
      <c r="J681"/>
    </row>
    <row r="682" spans="10:10">
      <c r="J682"/>
    </row>
    <row r="683" spans="10:10">
      <c r="J683"/>
    </row>
    <row r="684" spans="10:10">
      <c r="J684"/>
    </row>
    <row r="685" spans="10:10">
      <c r="J685"/>
    </row>
    <row r="686" spans="10:10">
      <c r="J686"/>
    </row>
    <row r="687" spans="10:10">
      <c r="J687"/>
    </row>
    <row r="688" spans="10:10">
      <c r="J688"/>
    </row>
    <row r="689" spans="10:10">
      <c r="J689"/>
    </row>
    <row r="690" spans="10:10">
      <c r="J690"/>
    </row>
    <row r="691" spans="10:10">
      <c r="J691"/>
    </row>
    <row r="692" spans="10:10">
      <c r="J692"/>
    </row>
    <row r="693" spans="10:10">
      <c r="J693"/>
    </row>
    <row r="694" spans="10:10">
      <c r="J694"/>
    </row>
    <row r="695" spans="10:10">
      <c r="J695"/>
    </row>
    <row r="696" spans="10:10">
      <c r="J696"/>
    </row>
    <row r="697" spans="10:10">
      <c r="J697"/>
    </row>
    <row r="698" spans="10:10">
      <c r="J698"/>
    </row>
    <row r="699" spans="10:10">
      <c r="J699"/>
    </row>
    <row r="700" spans="10:10">
      <c r="J700"/>
    </row>
    <row r="701" spans="10:10">
      <c r="J701"/>
    </row>
    <row r="702" spans="10:10">
      <c r="J702"/>
    </row>
    <row r="703" spans="10:10">
      <c r="J703"/>
    </row>
    <row r="704" spans="10:10">
      <c r="J704"/>
    </row>
    <row r="705" spans="10:10">
      <c r="J705"/>
    </row>
    <row r="706" spans="10:10">
      <c r="J706"/>
    </row>
    <row r="707" spans="10:10">
      <c r="J707"/>
    </row>
    <row r="708" spans="10:10">
      <c r="J708"/>
    </row>
    <row r="709" spans="10:10">
      <c r="J709"/>
    </row>
    <row r="710" spans="10:10">
      <c r="J710"/>
    </row>
    <row r="711" spans="10:10">
      <c r="J711"/>
    </row>
    <row r="712" spans="10:10">
      <c r="J712"/>
    </row>
    <row r="713" spans="10:10">
      <c r="J713"/>
    </row>
    <row r="714" spans="10:10">
      <c r="J714"/>
    </row>
    <row r="715" spans="10:10">
      <c r="J715"/>
    </row>
    <row r="716" spans="10:10">
      <c r="J716"/>
    </row>
    <row r="717" spans="10:10">
      <c r="J717"/>
    </row>
    <row r="718" spans="10:10">
      <c r="J718"/>
    </row>
    <row r="719" spans="10:10">
      <c r="J719"/>
    </row>
    <row r="720" spans="10:10">
      <c r="J720"/>
    </row>
    <row r="721" spans="10:10">
      <c r="J721"/>
    </row>
    <row r="722" spans="10:10">
      <c r="J722"/>
    </row>
    <row r="723" spans="10:10">
      <c r="J723"/>
    </row>
    <row r="724" spans="10:10">
      <c r="J724"/>
    </row>
    <row r="725" spans="10:10">
      <c r="J725"/>
    </row>
    <row r="726" spans="10:10">
      <c r="J726"/>
    </row>
    <row r="727" spans="10:10">
      <c r="J727"/>
    </row>
    <row r="728" spans="10:10">
      <c r="J728"/>
    </row>
    <row r="729" spans="10:10">
      <c r="J729"/>
    </row>
    <row r="730" spans="10:10">
      <c r="J730"/>
    </row>
    <row r="731" spans="10:10">
      <c r="J731"/>
    </row>
    <row r="732" spans="10:10">
      <c r="J732"/>
    </row>
    <row r="733" spans="10:10">
      <c r="J733"/>
    </row>
    <row r="734" spans="10:10">
      <c r="J734"/>
    </row>
    <row r="735" spans="10:10">
      <c r="J735"/>
    </row>
    <row r="736" spans="10:10">
      <c r="J736"/>
    </row>
    <row r="737" spans="10:10">
      <c r="J737"/>
    </row>
    <row r="738" spans="10:10">
      <c r="J738"/>
    </row>
    <row r="739" spans="10:10">
      <c r="J739"/>
    </row>
    <row r="740" spans="10:10">
      <c r="J740"/>
    </row>
    <row r="741" spans="10:10">
      <c r="J741"/>
    </row>
    <row r="742" spans="10:10">
      <c r="J742"/>
    </row>
    <row r="743" spans="10:10">
      <c r="J743"/>
    </row>
    <row r="744" spans="10:10">
      <c r="J744"/>
    </row>
    <row r="745" spans="10:10">
      <c r="J745"/>
    </row>
    <row r="746" spans="10:10">
      <c r="J746"/>
    </row>
    <row r="747" spans="10:10">
      <c r="J747"/>
    </row>
    <row r="748" spans="10:10">
      <c r="J748"/>
    </row>
    <row r="749" spans="10:10">
      <c r="J749"/>
    </row>
    <row r="750" spans="10:10">
      <c r="J750"/>
    </row>
    <row r="751" spans="10:10">
      <c r="J751"/>
    </row>
    <row r="752" spans="10:10">
      <c r="J752"/>
    </row>
    <row r="753" spans="10:10">
      <c r="J753"/>
    </row>
    <row r="754" spans="10:10">
      <c r="J754"/>
    </row>
    <row r="755" spans="10:10">
      <c r="J755"/>
    </row>
    <row r="756" spans="10:10">
      <c r="J756"/>
    </row>
    <row r="757" spans="10:10">
      <c r="J757"/>
    </row>
    <row r="758" spans="10:10">
      <c r="J758"/>
    </row>
    <row r="759" spans="10:10">
      <c r="J759"/>
    </row>
    <row r="760" spans="10:10">
      <c r="J760"/>
    </row>
    <row r="761" spans="10:10">
      <c r="J761"/>
    </row>
    <row r="762" spans="10:10">
      <c r="J762"/>
    </row>
    <row r="763" spans="10:10">
      <c r="J763"/>
    </row>
    <row r="764" spans="10:10">
      <c r="J764"/>
    </row>
    <row r="765" spans="10:10">
      <c r="J765"/>
    </row>
    <row r="766" spans="10:10">
      <c r="J766"/>
    </row>
    <row r="767" spans="10:10">
      <c r="J767"/>
    </row>
    <row r="768" spans="10:10">
      <c r="J768"/>
    </row>
    <row r="769" spans="10:10">
      <c r="J769"/>
    </row>
    <row r="770" spans="10:10">
      <c r="J770"/>
    </row>
    <row r="771" spans="10:10">
      <c r="J771"/>
    </row>
    <row r="772" spans="10:10">
      <c r="J772"/>
    </row>
    <row r="773" spans="10:10">
      <c r="J773"/>
    </row>
    <row r="774" spans="10:10">
      <c r="J774"/>
    </row>
    <row r="775" spans="10:10">
      <c r="J775"/>
    </row>
    <row r="776" spans="10:10">
      <c r="J776"/>
    </row>
    <row r="777" spans="10:10">
      <c r="J777"/>
    </row>
    <row r="778" spans="10:10">
      <c r="J778"/>
    </row>
    <row r="779" spans="10:10">
      <c r="J779"/>
    </row>
    <row r="780" spans="10:10">
      <c r="J780"/>
    </row>
    <row r="781" spans="10:10">
      <c r="J781"/>
    </row>
    <row r="782" spans="10:10">
      <c r="J782"/>
    </row>
    <row r="783" spans="10:10">
      <c r="J783"/>
    </row>
    <row r="784" spans="10:10">
      <c r="J784"/>
    </row>
    <row r="785" spans="10:10">
      <c r="J785"/>
    </row>
    <row r="786" spans="10:10">
      <c r="J786"/>
    </row>
    <row r="787" spans="10:10">
      <c r="J787"/>
    </row>
    <row r="788" spans="10:10">
      <c r="J788"/>
    </row>
    <row r="789" spans="10:10">
      <c r="J789"/>
    </row>
    <row r="790" spans="10:10">
      <c r="J790"/>
    </row>
    <row r="791" spans="10:10">
      <c r="J791"/>
    </row>
    <row r="792" spans="10:10">
      <c r="J792"/>
    </row>
    <row r="793" spans="10:10">
      <c r="J793"/>
    </row>
    <row r="794" spans="10:10">
      <c r="J794"/>
    </row>
    <row r="795" spans="10:10">
      <c r="J795"/>
    </row>
    <row r="796" spans="10:10">
      <c r="J796"/>
    </row>
    <row r="797" spans="10:10">
      <c r="J797"/>
    </row>
    <row r="798" spans="10:10">
      <c r="J798"/>
    </row>
    <row r="799" spans="10:10">
      <c r="J799"/>
    </row>
    <row r="800" spans="10:10">
      <c r="J800"/>
    </row>
    <row r="801" spans="10:10">
      <c r="J801"/>
    </row>
    <row r="802" spans="10:10">
      <c r="J802"/>
    </row>
    <row r="803" spans="10:10">
      <c r="J803"/>
    </row>
    <row r="804" spans="10:10">
      <c r="J804"/>
    </row>
    <row r="805" spans="10:10">
      <c r="J805"/>
    </row>
    <row r="806" spans="10:10">
      <c r="J806"/>
    </row>
    <row r="807" spans="10:10">
      <c r="J807"/>
    </row>
    <row r="808" spans="10:10">
      <c r="J808"/>
    </row>
    <row r="809" spans="10:10">
      <c r="J809"/>
    </row>
    <row r="810" spans="10:10">
      <c r="J810"/>
    </row>
    <row r="811" spans="10:10">
      <c r="J811"/>
    </row>
    <row r="812" spans="10:10">
      <c r="J812"/>
    </row>
    <row r="813" spans="10:10">
      <c r="J813"/>
    </row>
    <row r="814" spans="10:10">
      <c r="J814"/>
    </row>
    <row r="815" spans="10:10">
      <c r="J815"/>
    </row>
    <row r="816" spans="10:10">
      <c r="J816"/>
    </row>
    <row r="817" spans="10:10">
      <c r="J817"/>
    </row>
    <row r="818" spans="10:10">
      <c r="J818"/>
    </row>
    <row r="819" spans="10:10">
      <c r="J819"/>
    </row>
    <row r="820" spans="10:10">
      <c r="J820"/>
    </row>
    <row r="821" spans="10:10">
      <c r="J821"/>
    </row>
    <row r="822" spans="10:10">
      <c r="J822"/>
    </row>
    <row r="823" spans="10:10">
      <c r="J823"/>
    </row>
    <row r="824" spans="10:10">
      <c r="J824"/>
    </row>
    <row r="825" spans="10:10">
      <c r="J825"/>
    </row>
    <row r="826" spans="10:10">
      <c r="J826"/>
    </row>
    <row r="827" spans="10:10">
      <c r="J827"/>
    </row>
    <row r="828" spans="10:10">
      <c r="J828"/>
    </row>
    <row r="829" spans="10:10">
      <c r="J829"/>
    </row>
    <row r="830" spans="10:10">
      <c r="J830"/>
    </row>
    <row r="831" spans="10:10">
      <c r="J831"/>
    </row>
    <row r="832" spans="10:10">
      <c r="J832"/>
    </row>
    <row r="833" spans="10:10">
      <c r="J833"/>
    </row>
    <row r="834" spans="10:10">
      <c r="J834"/>
    </row>
    <row r="835" spans="10:10">
      <c r="J835"/>
    </row>
    <row r="836" spans="10:10">
      <c r="J836"/>
    </row>
    <row r="837" spans="10:10">
      <c r="J837"/>
    </row>
    <row r="838" spans="10:10">
      <c r="J838"/>
    </row>
    <row r="839" spans="10:10">
      <c r="J839"/>
    </row>
    <row r="840" spans="10:10">
      <c r="J840"/>
    </row>
    <row r="841" spans="10:10">
      <c r="J841"/>
    </row>
    <row r="842" spans="10:10">
      <c r="J842"/>
    </row>
    <row r="843" spans="10:10">
      <c r="J843"/>
    </row>
    <row r="844" spans="10:10">
      <c r="J844"/>
    </row>
    <row r="845" spans="10:10">
      <c r="J845"/>
    </row>
    <row r="846" spans="10:10">
      <c r="J846"/>
    </row>
    <row r="847" spans="10:10">
      <c r="J847"/>
    </row>
    <row r="848" spans="10:10">
      <c r="J848"/>
    </row>
    <row r="849" spans="10:10">
      <c r="J849"/>
    </row>
    <row r="850" spans="10:10">
      <c r="J850"/>
    </row>
    <row r="851" spans="10:10">
      <c r="J851"/>
    </row>
    <row r="852" spans="10:10">
      <c r="J852"/>
    </row>
    <row r="853" spans="10:10">
      <c r="J853"/>
    </row>
    <row r="854" spans="10:10">
      <c r="J854"/>
    </row>
    <row r="855" spans="10:10">
      <c r="J855"/>
    </row>
    <row r="856" spans="10:10">
      <c r="J856"/>
    </row>
    <row r="857" spans="10:10">
      <c r="J857"/>
    </row>
    <row r="858" spans="10:10">
      <c r="J858"/>
    </row>
    <row r="859" spans="10:10">
      <c r="J859"/>
    </row>
    <row r="860" spans="10:10">
      <c r="J860"/>
    </row>
    <row r="861" spans="10:10">
      <c r="J861"/>
    </row>
    <row r="862" spans="10:10">
      <c r="J862"/>
    </row>
    <row r="863" spans="10:10">
      <c r="J863"/>
    </row>
    <row r="864" spans="10:10">
      <c r="J864"/>
    </row>
    <row r="865" spans="10:10">
      <c r="J865"/>
    </row>
    <row r="866" spans="10:10">
      <c r="J866"/>
    </row>
    <row r="867" spans="10:10">
      <c r="J867"/>
    </row>
    <row r="868" spans="10:10">
      <c r="J868"/>
    </row>
    <row r="869" spans="10:10">
      <c r="J869"/>
    </row>
    <row r="870" spans="10:10">
      <c r="J870"/>
    </row>
    <row r="871" spans="10:10">
      <c r="J871"/>
    </row>
    <row r="872" spans="10:10">
      <c r="J872"/>
    </row>
    <row r="873" spans="10:10">
      <c r="J873"/>
    </row>
    <row r="874" spans="10:10">
      <c r="J874"/>
    </row>
    <row r="875" spans="10:10">
      <c r="J875"/>
    </row>
    <row r="876" spans="10:10">
      <c r="J876"/>
    </row>
    <row r="877" spans="10:10">
      <c r="J877"/>
    </row>
    <row r="878" spans="10:10">
      <c r="J878"/>
    </row>
    <row r="879" spans="10:10">
      <c r="J879"/>
    </row>
    <row r="880" spans="10:10">
      <c r="J880"/>
    </row>
    <row r="881" spans="10:10">
      <c r="J881"/>
    </row>
    <row r="882" spans="10:10">
      <c r="J882"/>
    </row>
    <row r="883" spans="10:10">
      <c r="J883"/>
    </row>
    <row r="884" spans="10:10">
      <c r="J884"/>
    </row>
    <row r="885" spans="10:10">
      <c r="J885"/>
    </row>
    <row r="886" spans="10:10">
      <c r="J886"/>
    </row>
    <row r="887" spans="10:10">
      <c r="J887"/>
    </row>
    <row r="888" spans="10:10">
      <c r="J888"/>
    </row>
    <row r="889" spans="10:10">
      <c r="J889"/>
    </row>
    <row r="890" spans="10:10">
      <c r="J890"/>
    </row>
    <row r="891" spans="10:10">
      <c r="J891"/>
    </row>
    <row r="892" spans="10:10">
      <c r="J892"/>
    </row>
    <row r="893" spans="10:10">
      <c r="J893"/>
    </row>
    <row r="894" spans="10:10">
      <c r="J894"/>
    </row>
    <row r="895" spans="10:10">
      <c r="J895"/>
    </row>
    <row r="896" spans="10:10">
      <c r="J896"/>
    </row>
    <row r="897" spans="10:10">
      <c r="J897"/>
    </row>
    <row r="898" spans="10:10">
      <c r="J898"/>
    </row>
    <row r="899" spans="10:10">
      <c r="J899"/>
    </row>
    <row r="900" spans="10:10">
      <c r="J900"/>
    </row>
    <row r="901" spans="10:10">
      <c r="J901"/>
    </row>
    <row r="902" spans="10:10">
      <c r="J902"/>
    </row>
    <row r="903" spans="10:10">
      <c r="J903"/>
    </row>
    <row r="904" spans="10:10">
      <c r="J904"/>
    </row>
    <row r="905" spans="10:10">
      <c r="J905"/>
    </row>
    <row r="906" spans="10:10">
      <c r="J906"/>
    </row>
    <row r="907" spans="10:10">
      <c r="J907"/>
    </row>
    <row r="908" spans="10:10">
      <c r="J908"/>
    </row>
    <row r="909" spans="10:10">
      <c r="J909"/>
    </row>
    <row r="910" spans="10:10">
      <c r="J910"/>
    </row>
    <row r="911" spans="10:10">
      <c r="J911"/>
    </row>
    <row r="912" spans="10:10">
      <c r="J912"/>
    </row>
    <row r="913" spans="10:10">
      <c r="J913"/>
    </row>
    <row r="914" spans="10:10">
      <c r="J914"/>
    </row>
    <row r="915" spans="10:10">
      <c r="J915"/>
    </row>
    <row r="916" spans="10:10">
      <c r="J916"/>
    </row>
    <row r="917" spans="10:10">
      <c r="J917"/>
    </row>
    <row r="918" spans="10:10">
      <c r="J918"/>
    </row>
    <row r="919" spans="10:10">
      <c r="J919"/>
    </row>
    <row r="920" spans="10:10">
      <c r="J920"/>
    </row>
    <row r="921" spans="10:10">
      <c r="J921"/>
    </row>
    <row r="922" spans="10:10">
      <c r="J922"/>
    </row>
    <row r="923" spans="10:10">
      <c r="J923"/>
    </row>
    <row r="924" spans="10:10">
      <c r="J924"/>
    </row>
    <row r="925" spans="10:10">
      <c r="J925"/>
    </row>
    <row r="926" spans="10:10">
      <c r="J926"/>
    </row>
    <row r="927" spans="10:10">
      <c r="J927"/>
    </row>
    <row r="928" spans="10:10">
      <c r="J928"/>
    </row>
    <row r="929" spans="10:10">
      <c r="J929"/>
    </row>
    <row r="930" spans="10:10">
      <c r="J930"/>
    </row>
    <row r="931" spans="10:10">
      <c r="J931"/>
    </row>
    <row r="932" spans="10:10">
      <c r="J932"/>
    </row>
    <row r="933" spans="10:10">
      <c r="J933"/>
    </row>
    <row r="934" spans="10:10">
      <c r="J934"/>
    </row>
    <row r="935" spans="10:10">
      <c r="J935"/>
    </row>
    <row r="936" spans="10:10">
      <c r="J936"/>
    </row>
    <row r="937" spans="10:10">
      <c r="J937"/>
    </row>
    <row r="938" spans="10:10">
      <c r="J938"/>
    </row>
    <row r="939" spans="10:10">
      <c r="J939"/>
    </row>
    <row r="940" spans="10:10">
      <c r="J940"/>
    </row>
    <row r="941" spans="10:10">
      <c r="J941"/>
    </row>
    <row r="942" spans="10:10">
      <c r="J942"/>
    </row>
    <row r="943" spans="10:10">
      <c r="J943"/>
    </row>
    <row r="944" spans="10:10">
      <c r="J944"/>
    </row>
    <row r="945" spans="10:10">
      <c r="J945"/>
    </row>
    <row r="946" spans="10:10">
      <c r="J946"/>
    </row>
    <row r="947" spans="10:10">
      <c r="J947"/>
    </row>
    <row r="948" spans="10:10">
      <c r="J948"/>
    </row>
    <row r="949" spans="10:10">
      <c r="J949"/>
    </row>
    <row r="950" spans="10:10">
      <c r="J950"/>
    </row>
    <row r="951" spans="10:10">
      <c r="J951"/>
    </row>
    <row r="952" spans="10:10">
      <c r="J952"/>
    </row>
    <row r="953" spans="10:10">
      <c r="J953"/>
    </row>
    <row r="954" spans="10:10">
      <c r="J954"/>
    </row>
    <row r="955" spans="10:10">
      <c r="J955"/>
    </row>
    <row r="956" spans="10:10">
      <c r="J956"/>
    </row>
    <row r="957" spans="10:10">
      <c r="J957"/>
    </row>
    <row r="958" spans="10:10">
      <c r="J958"/>
    </row>
    <row r="959" spans="10:10">
      <c r="J959"/>
    </row>
    <row r="960" spans="10:10">
      <c r="J960"/>
    </row>
    <row r="961" spans="10:10">
      <c r="J961"/>
    </row>
    <row r="962" spans="10:10">
      <c r="J962"/>
    </row>
    <row r="963" spans="10:10">
      <c r="J963"/>
    </row>
    <row r="964" spans="10:10">
      <c r="J964"/>
    </row>
    <row r="965" spans="10:10">
      <c r="J965"/>
    </row>
    <row r="966" spans="10:10">
      <c r="J966"/>
    </row>
    <row r="967" spans="10:10">
      <c r="J967"/>
    </row>
    <row r="968" spans="10:10">
      <c r="J968"/>
    </row>
    <row r="969" spans="10:10">
      <c r="J969"/>
    </row>
    <row r="970" spans="10:10">
      <c r="J970"/>
    </row>
    <row r="971" spans="10:10">
      <c r="J971"/>
    </row>
    <row r="972" spans="10:10">
      <c r="J972"/>
    </row>
    <row r="973" spans="10:10">
      <c r="J973"/>
    </row>
    <row r="974" spans="10:10">
      <c r="J974"/>
    </row>
    <row r="975" spans="10:10">
      <c r="J975"/>
    </row>
    <row r="976" spans="10:10">
      <c r="J976"/>
    </row>
    <row r="977" spans="10:10">
      <c r="J977"/>
    </row>
    <row r="978" spans="10:10">
      <c r="J978"/>
    </row>
    <row r="979" spans="10:10">
      <c r="J979"/>
    </row>
    <row r="980" spans="10:10">
      <c r="J980"/>
    </row>
    <row r="981" spans="10:10">
      <c r="J981"/>
    </row>
    <row r="982" spans="10:10">
      <c r="J982"/>
    </row>
    <row r="983" spans="10:10">
      <c r="J983"/>
    </row>
    <row r="984" spans="10:10">
      <c r="J984"/>
    </row>
    <row r="985" spans="10:10">
      <c r="J985"/>
    </row>
    <row r="986" spans="10:10">
      <c r="J986"/>
    </row>
    <row r="987" spans="10:10">
      <c r="J987"/>
    </row>
    <row r="988" spans="10:10">
      <c r="J988"/>
    </row>
    <row r="989" spans="10:10">
      <c r="J989"/>
    </row>
    <row r="990" spans="10:10">
      <c r="J990"/>
    </row>
    <row r="991" spans="10:10">
      <c r="J991"/>
    </row>
    <row r="992" spans="10:10">
      <c r="J992"/>
    </row>
    <row r="993" spans="10:10">
      <c r="J993"/>
    </row>
    <row r="994" spans="10:10">
      <c r="J994"/>
    </row>
    <row r="995" spans="10:10">
      <c r="J995"/>
    </row>
    <row r="996" spans="10:10">
      <c r="J996"/>
    </row>
    <row r="997" spans="10:10">
      <c r="J997"/>
    </row>
    <row r="998" spans="10:10">
      <c r="J998"/>
    </row>
    <row r="999" spans="10:10">
      <c r="J999"/>
    </row>
    <row r="1000" spans="10:10">
      <c r="J1000"/>
    </row>
    <row r="1001" spans="10:10">
      <c r="J1001"/>
    </row>
    <row r="1002" spans="10:10">
      <c r="J1002"/>
    </row>
    <row r="1003" spans="10:10">
      <c r="J1003"/>
    </row>
    <row r="1004" spans="10:10">
      <c r="J1004"/>
    </row>
    <row r="1005" spans="10:10">
      <c r="J1005"/>
    </row>
    <row r="1006" spans="10:10">
      <c r="J1006"/>
    </row>
    <row r="1007" spans="10:10">
      <c r="J1007"/>
    </row>
    <row r="1008" spans="10:10">
      <c r="J1008"/>
    </row>
    <row r="1009" spans="10:10">
      <c r="J1009"/>
    </row>
    <row r="1010" spans="10:10">
      <c r="J1010"/>
    </row>
    <row r="1011" spans="10:10">
      <c r="J1011"/>
    </row>
    <row r="1012" spans="10:10">
      <c r="J1012"/>
    </row>
    <row r="1013" spans="10:10">
      <c r="J1013"/>
    </row>
    <row r="1014" spans="10:10">
      <c r="J1014"/>
    </row>
    <row r="1015" spans="10:10">
      <c r="J1015"/>
    </row>
    <row r="1016" spans="10:10">
      <c r="J1016"/>
    </row>
    <row r="1017" spans="10:10">
      <c r="J1017"/>
    </row>
    <row r="1018" spans="10:10">
      <c r="J1018"/>
    </row>
    <row r="1019" spans="10:10">
      <c r="J1019"/>
    </row>
    <row r="1020" spans="10:10">
      <c r="J1020"/>
    </row>
    <row r="1021" spans="10:10">
      <c r="J1021"/>
    </row>
    <row r="1022" spans="10:10">
      <c r="J1022"/>
    </row>
    <row r="1023" spans="10:10">
      <c r="J1023"/>
    </row>
    <row r="1024" spans="10:10">
      <c r="J1024"/>
    </row>
    <row r="1025" spans="10:10">
      <c r="J1025"/>
    </row>
    <row r="1026" spans="10:10">
      <c r="J1026"/>
    </row>
    <row r="1027" spans="10:10">
      <c r="J1027"/>
    </row>
    <row r="1028" spans="10:10">
      <c r="J1028"/>
    </row>
    <row r="1029" spans="10:10">
      <c r="J1029"/>
    </row>
    <row r="1030" spans="10:10">
      <c r="J1030"/>
    </row>
    <row r="1031" spans="10:10">
      <c r="J1031"/>
    </row>
    <row r="1032" spans="10:10">
      <c r="J1032"/>
    </row>
    <row r="1033" spans="10:10">
      <c r="J1033"/>
    </row>
    <row r="1034" spans="10:10">
      <c r="J1034"/>
    </row>
    <row r="1035" spans="10:10">
      <c r="J1035"/>
    </row>
    <row r="1036" spans="10:10">
      <c r="J1036"/>
    </row>
    <row r="1037" spans="10:10">
      <c r="J1037"/>
    </row>
    <row r="1038" spans="10:10">
      <c r="J1038"/>
    </row>
    <row r="1039" spans="10:10">
      <c r="J1039"/>
    </row>
    <row r="1040" spans="10:10">
      <c r="J1040"/>
    </row>
    <row r="1041" spans="10:10">
      <c r="J1041"/>
    </row>
    <row r="1042" spans="10:10">
      <c r="J1042"/>
    </row>
    <row r="1043" spans="10:10">
      <c r="J1043"/>
    </row>
    <row r="1044" spans="10:10">
      <c r="J1044"/>
    </row>
    <row r="1045" spans="10:10">
      <c r="J1045"/>
    </row>
    <row r="1046" spans="10:10">
      <c r="J1046"/>
    </row>
    <row r="1047" spans="10:10">
      <c r="J1047"/>
    </row>
    <row r="1048" spans="10:10">
      <c r="J1048"/>
    </row>
    <row r="1049" spans="10:10">
      <c r="J1049"/>
    </row>
    <row r="1050" spans="10:10">
      <c r="J1050"/>
    </row>
    <row r="1051" spans="10:10">
      <c r="J1051"/>
    </row>
    <row r="1052" spans="10:10">
      <c r="J1052"/>
    </row>
    <row r="1053" spans="10:10">
      <c r="J1053"/>
    </row>
    <row r="1054" spans="10:10">
      <c r="J1054"/>
    </row>
    <row r="1055" spans="10:10">
      <c r="J1055"/>
    </row>
    <row r="1056" spans="10:10">
      <c r="J1056"/>
    </row>
    <row r="1057" spans="10:10">
      <c r="J1057"/>
    </row>
    <row r="1058" spans="10:10">
      <c r="J1058"/>
    </row>
    <row r="1059" spans="10:10">
      <c r="J1059"/>
    </row>
    <row r="1060" spans="10:10">
      <c r="J1060"/>
    </row>
    <row r="1061" spans="10:10">
      <c r="J1061"/>
    </row>
    <row r="1062" spans="10:10">
      <c r="J1062"/>
    </row>
    <row r="1063" spans="10:10">
      <c r="J1063"/>
    </row>
    <row r="1064" spans="10:10">
      <c r="J1064"/>
    </row>
    <row r="1065" spans="10:10">
      <c r="J1065"/>
    </row>
    <row r="1066" spans="10:10">
      <c r="J1066"/>
    </row>
    <row r="1067" spans="10:10">
      <c r="J1067"/>
    </row>
    <row r="1068" spans="10:10">
      <c r="J1068"/>
    </row>
    <row r="1069" spans="10:10">
      <c r="J1069"/>
    </row>
    <row r="1070" spans="10:10">
      <c r="J1070"/>
    </row>
    <row r="1071" spans="10:10">
      <c r="J1071"/>
    </row>
    <row r="1072" spans="10:10">
      <c r="J1072"/>
    </row>
    <row r="1073" spans="10:10">
      <c r="J1073"/>
    </row>
    <row r="1074" spans="10:10">
      <c r="J1074"/>
    </row>
    <row r="1075" spans="10:10">
      <c r="J1075"/>
    </row>
    <row r="1076" spans="10:10">
      <c r="J1076"/>
    </row>
    <row r="1077" spans="10:10">
      <c r="J1077"/>
    </row>
    <row r="1078" spans="10:10">
      <c r="J1078"/>
    </row>
    <row r="1079" spans="10:10">
      <c r="J1079"/>
    </row>
    <row r="1080" spans="10:10">
      <c r="J1080"/>
    </row>
    <row r="1081" spans="10:10">
      <c r="J1081"/>
    </row>
    <row r="1082" spans="10:10">
      <c r="J1082"/>
    </row>
    <row r="1083" spans="10:10">
      <c r="J1083"/>
    </row>
    <row r="1084" spans="10:10">
      <c r="J1084"/>
    </row>
    <row r="1085" spans="10:10">
      <c r="J1085"/>
    </row>
    <row r="1086" spans="10:10">
      <c r="J1086"/>
    </row>
    <row r="1087" spans="10:10">
      <c r="J1087"/>
    </row>
    <row r="1088" spans="10:10">
      <c r="J1088"/>
    </row>
    <row r="1089" spans="10:10">
      <c r="J1089"/>
    </row>
    <row r="1090" spans="10:10">
      <c r="J1090"/>
    </row>
    <row r="1091" spans="10:10">
      <c r="J1091"/>
    </row>
    <row r="1092" spans="10:10">
      <c r="J1092"/>
    </row>
    <row r="1093" spans="10:10">
      <c r="J1093"/>
    </row>
    <row r="1094" spans="10:10">
      <c r="J1094"/>
    </row>
    <row r="1095" spans="10:10">
      <c r="J1095"/>
    </row>
    <row r="1096" spans="10:10">
      <c r="J1096"/>
    </row>
    <row r="1097" spans="10:10">
      <c r="J1097"/>
    </row>
    <row r="1098" spans="10:10">
      <c r="J1098"/>
    </row>
    <row r="1099" spans="10:10">
      <c r="J1099"/>
    </row>
    <row r="1100" spans="10:10">
      <c r="J1100"/>
    </row>
    <row r="1101" spans="10:10">
      <c r="J1101"/>
    </row>
    <row r="1102" spans="10:10">
      <c r="J1102"/>
    </row>
    <row r="1103" spans="10:10">
      <c r="J1103"/>
    </row>
    <row r="1104" spans="10:10">
      <c r="J1104"/>
    </row>
    <row r="1105" spans="10:10">
      <c r="J1105"/>
    </row>
    <row r="1106" spans="10:10">
      <c r="J1106"/>
    </row>
    <row r="1107" spans="10:10">
      <c r="J1107"/>
    </row>
    <row r="1108" spans="10:10">
      <c r="J1108"/>
    </row>
    <row r="1109" spans="10:10">
      <c r="J1109"/>
    </row>
    <row r="1110" spans="10:10">
      <c r="J1110"/>
    </row>
    <row r="1111" spans="10:10">
      <c r="J1111"/>
    </row>
    <row r="1112" spans="10:10">
      <c r="J1112"/>
    </row>
    <row r="1113" spans="10:10">
      <c r="J1113"/>
    </row>
    <row r="1114" spans="10:10">
      <c r="J1114"/>
    </row>
    <row r="1115" spans="10:10">
      <c r="J1115"/>
    </row>
    <row r="1116" spans="10:10">
      <c r="J1116"/>
    </row>
    <row r="1117" spans="10:10">
      <c r="J1117"/>
    </row>
    <row r="1118" spans="10:10">
      <c r="J1118"/>
    </row>
    <row r="1119" spans="10:10">
      <c r="J1119"/>
    </row>
    <row r="1120" spans="10:10">
      <c r="J1120"/>
    </row>
    <row r="1121" spans="10:10">
      <c r="J1121"/>
    </row>
    <row r="1122" spans="10:10">
      <c r="J1122"/>
    </row>
    <row r="1123" spans="10:10">
      <c r="J1123"/>
    </row>
    <row r="1124" spans="10:10">
      <c r="J1124"/>
    </row>
    <row r="1125" spans="10:10">
      <c r="J1125"/>
    </row>
    <row r="1126" spans="10:10">
      <c r="J1126"/>
    </row>
    <row r="1127" spans="10:10">
      <c r="J1127"/>
    </row>
    <row r="1128" spans="10:10">
      <c r="J1128"/>
    </row>
    <row r="1129" spans="10:10">
      <c r="J1129"/>
    </row>
    <row r="1130" spans="10:10">
      <c r="J1130"/>
    </row>
    <row r="1131" spans="10:10">
      <c r="J1131"/>
    </row>
    <row r="1132" spans="10:10">
      <c r="J1132"/>
    </row>
    <row r="1133" spans="10:10">
      <c r="J1133"/>
    </row>
    <row r="1134" spans="10:10">
      <c r="J1134"/>
    </row>
    <row r="1135" spans="10:10">
      <c r="J1135"/>
    </row>
    <row r="1136" spans="10:10">
      <c r="J1136"/>
    </row>
    <row r="1137" spans="10:10">
      <c r="J1137"/>
    </row>
    <row r="1138" spans="10:10">
      <c r="J1138"/>
    </row>
    <row r="1139" spans="10:10">
      <c r="J1139"/>
    </row>
    <row r="1140" spans="10:10">
      <c r="J1140"/>
    </row>
    <row r="1141" spans="10:10">
      <c r="J1141"/>
    </row>
    <row r="1142" spans="10:10">
      <c r="J1142"/>
    </row>
    <row r="1143" spans="10:10">
      <c r="J1143"/>
    </row>
    <row r="1144" spans="10:10">
      <c r="J1144"/>
    </row>
    <row r="1145" spans="10:10">
      <c r="J1145"/>
    </row>
    <row r="1146" spans="10:10">
      <c r="J1146"/>
    </row>
    <row r="1147" spans="10:10">
      <c r="J1147"/>
    </row>
    <row r="1148" spans="10:10">
      <c r="J1148"/>
    </row>
    <row r="1149" spans="10:10">
      <c r="J1149"/>
    </row>
    <row r="1150" spans="10:10">
      <c r="J1150"/>
    </row>
    <row r="1151" spans="10:10">
      <c r="J1151"/>
    </row>
    <row r="1152" spans="10:10">
      <c r="J1152"/>
    </row>
    <row r="1153" spans="10:10">
      <c r="J1153"/>
    </row>
    <row r="1154" spans="10:10">
      <c r="J1154"/>
    </row>
    <row r="1155" spans="10:10">
      <c r="J1155"/>
    </row>
    <row r="1156" spans="10:10">
      <c r="J1156"/>
    </row>
    <row r="1157" spans="10:10">
      <c r="J1157"/>
    </row>
    <row r="1158" spans="10:10">
      <c r="J1158"/>
    </row>
    <row r="1159" spans="10:10">
      <c r="J1159"/>
    </row>
    <row r="1160" spans="10:10">
      <c r="J1160"/>
    </row>
    <row r="1161" spans="10:10">
      <c r="J1161"/>
    </row>
    <row r="1162" spans="10:10">
      <c r="J1162"/>
    </row>
    <row r="1163" spans="10:10">
      <c r="J1163"/>
    </row>
    <row r="1164" spans="10:10">
      <c r="J1164"/>
    </row>
    <row r="1165" spans="10:10">
      <c r="J1165"/>
    </row>
    <row r="1166" spans="10:10">
      <c r="J1166"/>
    </row>
    <row r="1167" spans="10:10">
      <c r="J1167"/>
    </row>
    <row r="1168" spans="10:10">
      <c r="J1168"/>
    </row>
    <row r="1169" spans="10:10">
      <c r="J1169"/>
    </row>
    <row r="1170" spans="10:10">
      <c r="J1170"/>
    </row>
    <row r="1171" spans="10:10">
      <c r="J1171"/>
    </row>
    <row r="1172" spans="10:10">
      <c r="J1172"/>
    </row>
    <row r="1173" spans="10:10">
      <c r="J1173"/>
    </row>
    <row r="1174" spans="10:10">
      <c r="J1174"/>
    </row>
    <row r="1175" spans="10:10">
      <c r="J1175"/>
    </row>
    <row r="1176" spans="10:10">
      <c r="J1176"/>
    </row>
    <row r="1177" spans="10:10">
      <c r="J1177"/>
    </row>
    <row r="1178" spans="10:10">
      <c r="J1178"/>
    </row>
    <row r="1179" spans="10:10">
      <c r="J1179"/>
    </row>
    <row r="1180" spans="10:10">
      <c r="J1180"/>
    </row>
    <row r="1181" spans="10:10">
      <c r="J1181"/>
    </row>
    <row r="1182" spans="10:10">
      <c r="J1182"/>
    </row>
    <row r="1183" spans="10:10">
      <c r="J1183"/>
    </row>
    <row r="1184" spans="10:10">
      <c r="J1184"/>
    </row>
    <row r="1185" spans="10:10">
      <c r="J1185"/>
    </row>
    <row r="1186" spans="10:10">
      <c r="J1186"/>
    </row>
    <row r="1187" spans="10:10">
      <c r="J1187"/>
    </row>
    <row r="1188" spans="10:10">
      <c r="J1188"/>
    </row>
    <row r="1189" spans="10:10">
      <c r="J1189"/>
    </row>
    <row r="1190" spans="10:10">
      <c r="J1190"/>
    </row>
    <row r="1191" spans="10:10">
      <c r="J1191"/>
    </row>
    <row r="1192" spans="10:10">
      <c r="J1192"/>
    </row>
    <row r="1193" spans="10:10">
      <c r="J1193"/>
    </row>
    <row r="1194" spans="10:10">
      <c r="J1194"/>
    </row>
    <row r="1195" spans="10:10">
      <c r="J1195"/>
    </row>
    <row r="1196" spans="10:10">
      <c r="J1196"/>
    </row>
    <row r="1197" spans="10:10">
      <c r="J1197"/>
    </row>
    <row r="1198" spans="10:10">
      <c r="J1198"/>
    </row>
    <row r="1199" spans="10:10">
      <c r="J1199"/>
    </row>
    <row r="1200" spans="10:10">
      <c r="J1200"/>
    </row>
    <row r="1201" spans="10:10">
      <c r="J1201"/>
    </row>
    <row r="1202" spans="10:10">
      <c r="J1202"/>
    </row>
    <row r="1203" spans="10:10">
      <c r="J1203"/>
    </row>
    <row r="1204" spans="10:10">
      <c r="J1204"/>
    </row>
    <row r="1205" spans="10:10">
      <c r="J1205"/>
    </row>
    <row r="1206" spans="10:10">
      <c r="J1206"/>
    </row>
    <row r="1207" spans="10:10">
      <c r="J1207"/>
    </row>
    <row r="1208" spans="10:10">
      <c r="J1208"/>
    </row>
    <row r="1209" spans="10:10">
      <c r="J1209"/>
    </row>
    <row r="1210" spans="10:10">
      <c r="J1210"/>
    </row>
    <row r="1211" spans="10:10">
      <c r="J1211"/>
    </row>
    <row r="1212" spans="10:10">
      <c r="J1212"/>
    </row>
    <row r="1213" spans="10:10">
      <c r="J1213"/>
    </row>
    <row r="1214" spans="10:10">
      <c r="J1214"/>
    </row>
    <row r="1215" spans="10:10">
      <c r="J1215"/>
    </row>
    <row r="1216" spans="10:10">
      <c r="J1216"/>
    </row>
    <row r="1217" spans="10:10">
      <c r="J1217"/>
    </row>
    <row r="1218" spans="10:10">
      <c r="J1218"/>
    </row>
    <row r="1219" spans="10:10">
      <c r="J1219"/>
    </row>
    <row r="1220" spans="10:10">
      <c r="J1220"/>
    </row>
    <row r="1221" spans="10:10">
      <c r="J1221"/>
    </row>
    <row r="1222" spans="10:10">
      <c r="J1222"/>
    </row>
    <row r="1223" spans="10:10">
      <c r="J1223"/>
    </row>
    <row r="1224" spans="10:10">
      <c r="J1224"/>
    </row>
    <row r="1225" spans="10:10">
      <c r="J1225"/>
    </row>
    <row r="1226" spans="10:10">
      <c r="J1226"/>
    </row>
    <row r="1227" spans="10:10">
      <c r="J1227"/>
    </row>
    <row r="1228" spans="10:10">
      <c r="J1228"/>
    </row>
    <row r="1229" spans="10:10">
      <c r="J1229"/>
    </row>
    <row r="1230" spans="10:10">
      <c r="J1230"/>
    </row>
    <row r="1231" spans="10:10">
      <c r="J1231"/>
    </row>
    <row r="1232" spans="10:10">
      <c r="J1232"/>
    </row>
    <row r="1233" spans="10:10">
      <c r="J1233"/>
    </row>
    <row r="1234" spans="10:10">
      <c r="J1234"/>
    </row>
    <row r="1235" spans="10:10">
      <c r="J1235"/>
    </row>
    <row r="1236" spans="10:10">
      <c r="J1236"/>
    </row>
    <row r="1237" spans="10:10">
      <c r="J1237"/>
    </row>
    <row r="1238" spans="10:10">
      <c r="J1238"/>
    </row>
    <row r="1239" spans="10:10">
      <c r="J1239"/>
    </row>
    <row r="1240" spans="10:10">
      <c r="J1240"/>
    </row>
    <row r="1241" spans="10:10">
      <c r="J1241"/>
    </row>
    <row r="1242" spans="10:10">
      <c r="J1242"/>
    </row>
    <row r="1243" spans="10:10">
      <c r="J1243"/>
    </row>
    <row r="1244" spans="10:10">
      <c r="J1244"/>
    </row>
    <row r="1245" spans="10:10">
      <c r="J1245"/>
    </row>
    <row r="1246" spans="10:10">
      <c r="J1246"/>
    </row>
    <row r="1247" spans="10:10">
      <c r="J1247"/>
    </row>
    <row r="1248" spans="10:10">
      <c r="J1248"/>
    </row>
    <row r="1249" spans="10:10">
      <c r="J1249"/>
    </row>
    <row r="1250" spans="10:10">
      <c r="J1250"/>
    </row>
    <row r="1251" spans="10:10">
      <c r="J1251"/>
    </row>
    <row r="1252" spans="10:10">
      <c r="J1252"/>
    </row>
    <row r="1253" spans="10:10">
      <c r="J1253"/>
    </row>
    <row r="1254" spans="10:10">
      <c r="J1254"/>
    </row>
    <row r="1255" spans="10:10">
      <c r="J1255"/>
    </row>
    <row r="1256" spans="10:10">
      <c r="J1256"/>
    </row>
    <row r="1257" spans="10:10">
      <c r="J1257"/>
    </row>
    <row r="1258" spans="10:10">
      <c r="J1258"/>
    </row>
    <row r="1259" spans="10:10">
      <c r="J1259"/>
    </row>
    <row r="1260" spans="10:10">
      <c r="J1260"/>
    </row>
    <row r="1261" spans="10:10">
      <c r="J1261"/>
    </row>
    <row r="1262" spans="10:10">
      <c r="J1262"/>
    </row>
    <row r="1263" spans="10:10">
      <c r="J1263"/>
    </row>
    <row r="1264" spans="10:10">
      <c r="J1264"/>
    </row>
    <row r="1265" spans="10:10">
      <c r="J1265"/>
    </row>
    <row r="1266" spans="10:10">
      <c r="J1266"/>
    </row>
    <row r="1267" spans="10:10">
      <c r="J1267"/>
    </row>
    <row r="1268" spans="10:10">
      <c r="J1268"/>
    </row>
    <row r="1269" spans="10:10">
      <c r="J1269"/>
    </row>
    <row r="1270" spans="10:10">
      <c r="J1270"/>
    </row>
    <row r="1271" spans="10:10">
      <c r="J1271"/>
    </row>
    <row r="1272" spans="10:10">
      <c r="J1272"/>
    </row>
    <row r="1273" spans="10:10">
      <c r="J1273"/>
    </row>
    <row r="1274" spans="10:10">
      <c r="J1274"/>
    </row>
    <row r="1275" spans="10:10">
      <c r="J1275"/>
    </row>
    <row r="1276" spans="10:10">
      <c r="J1276"/>
    </row>
    <row r="1277" spans="10:10">
      <c r="J1277"/>
    </row>
    <row r="1278" spans="10:10">
      <c r="J1278"/>
    </row>
    <row r="1279" spans="10:10">
      <c r="J1279"/>
    </row>
    <row r="1280" spans="10:10">
      <c r="J1280"/>
    </row>
    <row r="1281" spans="10:10">
      <c r="J1281"/>
    </row>
    <row r="1282" spans="10:10">
      <c r="J1282"/>
    </row>
    <row r="1283" spans="10:10">
      <c r="J1283"/>
    </row>
    <row r="1284" spans="10:10">
      <c r="J1284"/>
    </row>
    <row r="1285" spans="10:10">
      <c r="J1285"/>
    </row>
    <row r="1286" spans="10:10">
      <c r="J1286"/>
    </row>
    <row r="1287" spans="10:10">
      <c r="J1287"/>
    </row>
    <row r="1288" spans="10:10">
      <c r="J1288"/>
    </row>
    <row r="1289" spans="10:10">
      <c r="J1289"/>
    </row>
    <row r="1290" spans="10:10">
      <c r="J1290"/>
    </row>
    <row r="1291" spans="10:10">
      <c r="J1291"/>
    </row>
    <row r="1292" spans="10:10">
      <c r="J1292"/>
    </row>
    <row r="1293" spans="10:10">
      <c r="J1293"/>
    </row>
    <row r="1294" spans="10:10">
      <c r="J1294"/>
    </row>
    <row r="1295" spans="10:10">
      <c r="J1295"/>
    </row>
    <row r="1296" spans="10:10">
      <c r="J1296"/>
    </row>
    <row r="1297" spans="10:10">
      <c r="J1297"/>
    </row>
    <row r="1298" spans="10:10">
      <c r="J1298"/>
    </row>
    <row r="1299" spans="10:10">
      <c r="J1299"/>
    </row>
    <row r="1300" spans="10:10">
      <c r="J1300"/>
    </row>
    <row r="1301" spans="10:10">
      <c r="J1301"/>
    </row>
    <row r="1302" spans="10:10">
      <c r="J1302"/>
    </row>
    <row r="1303" spans="10:10">
      <c r="J1303"/>
    </row>
    <row r="1304" spans="10:10">
      <c r="J1304"/>
    </row>
    <row r="1305" spans="10:10">
      <c r="J1305"/>
    </row>
    <row r="1306" spans="10:10">
      <c r="J1306"/>
    </row>
    <row r="1307" spans="10:10">
      <c r="J1307"/>
    </row>
    <row r="1308" spans="10:10">
      <c r="J1308"/>
    </row>
    <row r="1309" spans="10:10">
      <c r="J1309"/>
    </row>
    <row r="1310" spans="10:10">
      <c r="J1310"/>
    </row>
    <row r="1311" spans="10:10">
      <c r="J1311"/>
    </row>
    <row r="1312" spans="10:10">
      <c r="J1312"/>
    </row>
    <row r="1313" spans="10:10">
      <c r="J1313"/>
    </row>
    <row r="1314" spans="10:10">
      <c r="J1314"/>
    </row>
    <row r="1315" spans="10:10">
      <c r="J1315"/>
    </row>
    <row r="1316" spans="10:10">
      <c r="J1316"/>
    </row>
    <row r="1317" spans="10:10">
      <c r="J1317"/>
    </row>
    <row r="1318" spans="10:10">
      <c r="J1318"/>
    </row>
    <row r="1319" spans="10:10">
      <c r="J1319"/>
    </row>
    <row r="1320" spans="10:10">
      <c r="J1320"/>
    </row>
    <row r="1321" spans="10:10">
      <c r="J1321"/>
    </row>
    <row r="1322" spans="10:10">
      <c r="J1322"/>
    </row>
    <row r="1323" spans="10:10">
      <c r="J1323"/>
    </row>
    <row r="1324" spans="10:10">
      <c r="J1324"/>
    </row>
    <row r="1325" spans="10:10">
      <c r="J1325"/>
    </row>
    <row r="1326" spans="10:10">
      <c r="J1326"/>
    </row>
    <row r="1327" spans="10:10">
      <c r="J1327"/>
    </row>
    <row r="1328" spans="10:10">
      <c r="J1328"/>
    </row>
    <row r="1329" spans="10:10">
      <c r="J1329"/>
    </row>
    <row r="1330" spans="10:10">
      <c r="J1330"/>
    </row>
    <row r="1331" spans="10:10">
      <c r="J1331"/>
    </row>
    <row r="1332" spans="10:10">
      <c r="J1332"/>
    </row>
    <row r="1333" spans="10:10">
      <c r="J1333"/>
    </row>
    <row r="1334" spans="10:10">
      <c r="J1334"/>
    </row>
    <row r="1335" spans="10:10">
      <c r="J1335"/>
    </row>
    <row r="1336" spans="10:10">
      <c r="J1336"/>
    </row>
    <row r="1337" spans="10:10">
      <c r="J1337"/>
    </row>
    <row r="1338" spans="10:10">
      <c r="J1338"/>
    </row>
    <row r="1339" spans="10:10">
      <c r="J1339"/>
    </row>
    <row r="1340" spans="10:10">
      <c r="J1340"/>
    </row>
    <row r="1341" spans="10:10">
      <c r="J1341"/>
    </row>
    <row r="1342" spans="10:10">
      <c r="J1342"/>
    </row>
    <row r="1343" spans="10:10">
      <c r="J1343"/>
    </row>
    <row r="1344" spans="10:10">
      <c r="J1344"/>
    </row>
    <row r="1345" spans="10:10">
      <c r="J1345"/>
    </row>
    <row r="1346" spans="10:10">
      <c r="J1346"/>
    </row>
    <row r="1347" spans="10:10">
      <c r="J1347"/>
    </row>
    <row r="1348" spans="10:10">
      <c r="J1348"/>
    </row>
    <row r="1349" spans="10:10">
      <c r="J1349"/>
    </row>
    <row r="1350" spans="10:10">
      <c r="J1350"/>
    </row>
    <row r="1351" spans="10:10">
      <c r="J1351"/>
    </row>
    <row r="1352" spans="10:10">
      <c r="J1352"/>
    </row>
    <row r="1353" spans="10:10">
      <c r="J1353"/>
    </row>
    <row r="1354" spans="10:10">
      <c r="J1354"/>
    </row>
    <row r="1355" spans="10:10">
      <c r="J1355"/>
    </row>
    <row r="1356" spans="10:10">
      <c r="J1356"/>
    </row>
    <row r="1357" spans="10:10">
      <c r="J1357"/>
    </row>
    <row r="1358" spans="10:10">
      <c r="J1358"/>
    </row>
    <row r="1359" spans="10:10">
      <c r="J1359"/>
    </row>
    <row r="1360" spans="10:10">
      <c r="J1360"/>
    </row>
    <row r="1361" spans="10:10">
      <c r="J1361"/>
    </row>
    <row r="1362" spans="10:10">
      <c r="J1362"/>
    </row>
    <row r="1363" spans="10:10">
      <c r="J1363"/>
    </row>
    <row r="1364" spans="10:10">
      <c r="J1364"/>
    </row>
    <row r="1365" spans="10:10">
      <c r="J1365"/>
    </row>
    <row r="1366" spans="10:10">
      <c r="J1366"/>
    </row>
    <row r="1367" spans="10:10">
      <c r="J1367"/>
    </row>
    <row r="1368" spans="10:10">
      <c r="J1368"/>
    </row>
    <row r="1369" spans="10:10">
      <c r="J1369"/>
    </row>
    <row r="1370" spans="10:10">
      <c r="J1370"/>
    </row>
    <row r="1371" spans="10:10">
      <c r="J1371"/>
    </row>
    <row r="1372" spans="10:10">
      <c r="J1372"/>
    </row>
    <row r="1373" spans="10:10">
      <c r="J1373"/>
    </row>
    <row r="1374" spans="10:10">
      <c r="J1374"/>
    </row>
    <row r="1375" spans="10:10">
      <c r="J1375"/>
    </row>
    <row r="1376" spans="10:10">
      <c r="J1376"/>
    </row>
    <row r="1377" spans="10:10">
      <c r="J1377"/>
    </row>
    <row r="1378" spans="10:10">
      <c r="J1378"/>
    </row>
    <row r="1379" spans="10:10">
      <c r="J1379"/>
    </row>
    <row r="1380" spans="10:10">
      <c r="J1380"/>
    </row>
    <row r="1381" spans="10:10">
      <c r="J1381"/>
    </row>
    <row r="1382" spans="10:10">
      <c r="J1382"/>
    </row>
    <row r="1383" spans="10:10">
      <c r="J1383"/>
    </row>
    <row r="1384" spans="10:10">
      <c r="J1384"/>
    </row>
    <row r="1385" spans="10:10">
      <c r="J1385"/>
    </row>
    <row r="1386" spans="10:10">
      <c r="J1386"/>
    </row>
    <row r="1387" spans="10:10">
      <c r="J1387"/>
    </row>
    <row r="1388" spans="10:10">
      <c r="J1388"/>
    </row>
    <row r="1389" spans="10:10">
      <c r="J1389"/>
    </row>
    <row r="1390" spans="10:10">
      <c r="J1390"/>
    </row>
    <row r="1391" spans="10:10">
      <c r="J1391"/>
    </row>
    <row r="1392" spans="10:10">
      <c r="J1392"/>
    </row>
    <row r="1393" spans="10:10">
      <c r="J1393"/>
    </row>
  </sheetData>
  <sheetProtection password="CF7A" sheet="1" objects="1" scenarios="1" formatCells="0" formatColumns="0" formatRows="0" insertColumns="0" insertRows="0" deleteColumns="0" deleteRows="0" selectLockedCells="1" autoFilter="0"/>
  <protectedRanges>
    <protectedRange password="DB25" sqref="C25:I25" name="filter"/>
  </protectedRanges>
  <autoFilter ref="B25:I65"/>
  <dataConsolidate/>
  <mergeCells count="26">
    <mergeCell ref="N23:AR23"/>
    <mergeCell ref="D33:H33"/>
    <mergeCell ref="D35:H35"/>
    <mergeCell ref="D37:H37"/>
    <mergeCell ref="D43:H43"/>
    <mergeCell ref="B24:I24"/>
    <mergeCell ref="D26:H26"/>
    <mergeCell ref="D31:H31"/>
    <mergeCell ref="G39:G40"/>
    <mergeCell ref="H39:H40"/>
    <mergeCell ref="D39:D40"/>
    <mergeCell ref="O24:U24"/>
    <mergeCell ref="AC24:AI24"/>
    <mergeCell ref="AJ24:AP24"/>
    <mergeCell ref="AQ24:AR24"/>
    <mergeCell ref="V24:AB24"/>
    <mergeCell ref="D45:H45"/>
    <mergeCell ref="D47:H47"/>
    <mergeCell ref="D49:H49"/>
    <mergeCell ref="D50:H50"/>
    <mergeCell ref="D52:H52"/>
    <mergeCell ref="D53:H53"/>
    <mergeCell ref="D55:H55"/>
    <mergeCell ref="D57:H57"/>
    <mergeCell ref="D59:H59"/>
    <mergeCell ref="D63:G63"/>
  </mergeCells>
  <conditionalFormatting sqref="E14:E17 C2:C5">
    <cfRule type="cellIs" dxfId="1" priority="2" operator="equal">
      <formula>0</formula>
    </cfRule>
  </conditionalFormatting>
  <dataValidations count="3">
    <dataValidation type="list" allowBlank="1" showDropDown="1" showInputMessage="1" showErrorMessage="1" sqref="N44:AR44 N54:AR54 N64:AR64 N48:AR48 AJ30:AN30 N46:AR46 N42:AR42 N51:AR51 N38:AR38 N56:AR56 N32:AR32 N62:AR62 N34:AR36 N60:AR60 N27:U30 V30:Z30 AO27:AR30 V28:Z28 AA27:AI30 AJ28:AN28 N58:AR58">
      <formula1>$C$14:$C$16</formula1>
    </dataValidation>
    <dataValidation type="list" allowBlank="1" showInputMessage="1" showErrorMessage="1" sqref="D14:D16">
      <formula1>length</formula1>
    </dataValidation>
    <dataValidation type="list" allowBlank="1" showInputMessage="1" showErrorMessage="1" sqref="D17">
      <formula1>Шапки</formula1>
    </dataValidation>
  </dataValidations>
  <pageMargins left="0.70866141732283472" right="0.70866141732283472" top="0.74803149606299213" bottom="0.74803149606299213" header="0.31496062992125984" footer="0.31496062992125984"/>
  <pageSetup paperSize="9" scale="32" orientation="landscape" r:id="rId1"/>
  <ignoredErrors>
    <ignoredError sqref="C2:C3 C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BE1395"/>
  <sheetViews>
    <sheetView showGridLines="0" topLeftCell="G26" zoomScale="70" zoomScaleNormal="70" workbookViewId="0">
      <selection activeCell="K32" sqref="K32"/>
    </sheetView>
  </sheetViews>
  <sheetFormatPr defaultColWidth="12.42578125" defaultRowHeight="17.25" outlineLevelCol="1"/>
  <cols>
    <col min="1" max="1" width="7.28515625" style="32" customWidth="1"/>
    <col min="2" max="2" width="26" style="32" customWidth="1"/>
    <col min="3" max="3" width="24.5703125" style="1" customWidth="1"/>
    <col min="4" max="4" width="58.140625" style="4" customWidth="1"/>
    <col min="5" max="5" width="56.5703125" style="4" customWidth="1"/>
    <col min="6" max="6" width="26.7109375" style="5" customWidth="1"/>
    <col min="7" max="7" width="22.5703125" style="1" customWidth="1"/>
    <col min="8" max="8" width="19.5703125" style="1" customWidth="1"/>
    <col min="9" max="9" width="17.42578125" style="1" customWidth="1"/>
    <col min="10" max="10" width="4.28515625" style="1" customWidth="1"/>
    <col min="11" max="11" width="3.85546875" style="1" customWidth="1"/>
    <col min="12" max="17" width="3.7109375" style="1" customWidth="1"/>
    <col min="18" max="18" width="3.42578125" style="1" customWidth="1"/>
    <col min="19" max="24" width="3.7109375" style="1" customWidth="1"/>
    <col min="25" max="25" width="4.5703125" style="1" customWidth="1"/>
    <col min="26" max="31" width="3.7109375" style="1" customWidth="1"/>
    <col min="32" max="32" width="4.42578125" style="1" customWidth="1"/>
    <col min="33" max="38" width="3.7109375" style="1" customWidth="1"/>
    <col min="39" max="39" width="3.85546875" style="1" customWidth="1"/>
    <col min="40" max="40" width="3.7109375" style="1" customWidth="1"/>
    <col min="41" max="41" width="3.7109375" style="1" hidden="1" customWidth="1"/>
    <col min="42" max="42" width="3.7109375" style="1" customWidth="1"/>
    <col min="43" max="43" width="4" style="1" customWidth="1" collapsed="1"/>
    <col min="44" max="47" width="16.42578125" style="1" customWidth="1" outlineLevel="1"/>
    <col min="48" max="57" width="12.42578125" style="1" customWidth="1" outlineLevel="1"/>
    <col min="58" max="16384" width="12.42578125" style="1"/>
  </cols>
  <sheetData>
    <row r="1" spans="2:8">
      <c r="D1" s="1"/>
      <c r="E1" s="1"/>
      <c r="F1" s="1"/>
    </row>
    <row r="2" spans="2:8">
      <c r="B2" s="50" t="s">
        <v>74</v>
      </c>
      <c r="C2" s="55">
        <f>'Campaign Total'!C2</f>
        <v>0</v>
      </c>
      <c r="D2" s="1"/>
      <c r="E2" s="1"/>
      <c r="F2" s="1"/>
    </row>
    <row r="3" spans="2:8">
      <c r="B3" s="50" t="s">
        <v>75</v>
      </c>
      <c r="C3" s="55">
        <f>'Campaign Total'!C3</f>
        <v>0</v>
      </c>
      <c r="D3" s="1"/>
      <c r="E3" s="1"/>
      <c r="F3" s="1"/>
    </row>
    <row r="4" spans="2:8">
      <c r="B4" s="50" t="s">
        <v>76</v>
      </c>
      <c r="C4" s="55">
        <f>'Campaign Total'!C4</f>
        <v>0</v>
      </c>
      <c r="D4" s="1"/>
      <c r="E4" s="1"/>
      <c r="F4" s="1"/>
    </row>
    <row r="5" spans="2:8">
      <c r="B5" s="50" t="s">
        <v>77</v>
      </c>
      <c r="C5" s="55">
        <f>'Campaign Total'!C5</f>
        <v>0</v>
      </c>
      <c r="D5" s="1"/>
      <c r="E5" s="1"/>
      <c r="F5" s="1"/>
    </row>
    <row r="6" spans="2:8" hidden="1">
      <c r="B6" s="4"/>
      <c r="C6" s="4"/>
      <c r="D6" s="6" t="s">
        <v>7</v>
      </c>
      <c r="E6" s="6"/>
      <c r="F6" s="1"/>
    </row>
    <row r="7" spans="2:8" ht="18" hidden="1" thickBot="1">
      <c r="B7" s="27" t="s">
        <v>30</v>
      </c>
      <c r="C7" s="27"/>
      <c r="D7" s="23">
        <v>1</v>
      </c>
      <c r="E7" s="58"/>
      <c r="F7" s="1"/>
    </row>
    <row r="8" spans="2:8" ht="18" hidden="1" thickBot="1">
      <c r="B8" s="28" t="s">
        <v>31</v>
      </c>
      <c r="C8" s="28"/>
      <c r="D8" s="24">
        <v>2</v>
      </c>
      <c r="E8" s="59"/>
    </row>
    <row r="9" spans="2:8" ht="18" hidden="1" thickBot="1">
      <c r="B9" s="29" t="s">
        <v>32</v>
      </c>
      <c r="C9" s="29"/>
      <c r="D9" s="25">
        <v>1.4</v>
      </c>
      <c r="E9" s="60"/>
    </row>
    <row r="10" spans="2:8" ht="35.25" hidden="1" thickBot="1">
      <c r="B10" s="30" t="s">
        <v>33</v>
      </c>
      <c r="C10" s="30"/>
      <c r="D10" s="26">
        <v>1.3</v>
      </c>
      <c r="E10" s="61"/>
    </row>
    <row r="11" spans="2:8">
      <c r="B11" s="1"/>
      <c r="D11" s="1"/>
      <c r="E11" s="1"/>
    </row>
    <row r="12" spans="2:8">
      <c r="B12" s="1"/>
      <c r="D12" s="1"/>
      <c r="F12" s="1"/>
    </row>
    <row r="13" spans="2:8">
      <c r="B13" s="47" t="s">
        <v>54</v>
      </c>
      <c r="C13" s="6" t="s">
        <v>63</v>
      </c>
      <c r="D13" s="6" t="s">
        <v>68</v>
      </c>
      <c r="E13" s="6" t="s">
        <v>151</v>
      </c>
      <c r="F13" s="6" t="s">
        <v>50</v>
      </c>
      <c r="G13" s="6" t="s">
        <v>69</v>
      </c>
      <c r="H13" s="6" t="s">
        <v>34</v>
      </c>
    </row>
    <row r="14" spans="2:8" ht="20.100000000000001" customHeight="1">
      <c r="B14" s="31" t="s">
        <v>59</v>
      </c>
      <c r="C14" s="16" t="str">
        <f>'Campaign Total'!C14</f>
        <v>A</v>
      </c>
      <c r="D14" s="80">
        <f>'Campaign Total'!D14</f>
        <v>30</v>
      </c>
      <c r="E14" s="81">
        <f>'Campaign Total'!E14</f>
        <v>0</v>
      </c>
      <c r="F14" s="37">
        <f>VLOOKUP(D14,List!$B$3:$C$15,2,0)</f>
        <v>1</v>
      </c>
      <c r="G14" s="44">
        <f>IF(ISNUMBER(AV68),AV68,"0")</f>
        <v>0</v>
      </c>
      <c r="H14" s="16">
        <f>AR68</f>
        <v>0</v>
      </c>
    </row>
    <row r="15" spans="2:8" ht="20.100000000000001" customHeight="1">
      <c r="B15" s="31" t="s">
        <v>59</v>
      </c>
      <c r="C15" s="16" t="str">
        <f>'Campaign Total'!C15</f>
        <v/>
      </c>
      <c r="D15" s="80">
        <f>'Campaign Total'!D15</f>
        <v>0</v>
      </c>
      <c r="E15" s="81">
        <f>'Campaign Total'!E15</f>
        <v>0</v>
      </c>
      <c r="F15" s="37" t="e">
        <f>VLOOKUP(D15,List!$B$3:$C$15,2,0)</f>
        <v>#N/A</v>
      </c>
      <c r="G15" s="44">
        <f>IF(ISNUMBER(AW68),AW68,"0")</f>
        <v>0</v>
      </c>
      <c r="H15" s="16">
        <f>AS68</f>
        <v>0</v>
      </c>
    </row>
    <row r="16" spans="2:8" ht="20.100000000000001" customHeight="1">
      <c r="B16" s="31" t="s">
        <v>59</v>
      </c>
      <c r="C16" s="16" t="str">
        <f>'Campaign Total'!C16</f>
        <v/>
      </c>
      <c r="D16" s="80">
        <f>'Campaign Total'!D16</f>
        <v>0</v>
      </c>
      <c r="E16" s="81">
        <f>'Campaign Total'!E16</f>
        <v>0</v>
      </c>
      <c r="F16" s="37" t="e">
        <f>VLOOKUP(D16,List!$B$3:$C$15,2,0)</f>
        <v>#N/A</v>
      </c>
      <c r="G16" s="44">
        <f>IF(ISNUMBER(AX68),AX68,"0")</f>
        <v>0</v>
      </c>
      <c r="H16" s="16">
        <f>AT68</f>
        <v>0</v>
      </c>
    </row>
    <row r="17" spans="1:57" ht="20.100000000000001" customHeight="1">
      <c r="B17" s="31" t="s">
        <v>60</v>
      </c>
      <c r="C17" s="16" t="str">
        <f>'Campaign Total'!C17</f>
        <v/>
      </c>
      <c r="D17" s="81" t="str">
        <f>'Campaign Total'!D17</f>
        <v>Не</v>
      </c>
      <c r="E17" s="81">
        <f>'Campaign Total'!E17</f>
        <v>0</v>
      </c>
      <c r="F17" s="37">
        <f>VLOOKUP(D17,List!$H$2:$I$3,2,0)</f>
        <v>0</v>
      </c>
      <c r="G17" s="44">
        <f>IF(ISNUMBER(AY68),AY68,"0")</f>
        <v>0</v>
      </c>
      <c r="H17" s="16">
        <f>AU68</f>
        <v>0</v>
      </c>
    </row>
    <row r="18" spans="1:57">
      <c r="B18" s="1"/>
      <c r="C18" s="4"/>
      <c r="F18" s="4"/>
      <c r="G18" s="45">
        <f>SUM(G14:G17)</f>
        <v>0</v>
      </c>
      <c r="H18" s="39">
        <f>SUM(H14:H17)</f>
        <v>0</v>
      </c>
    </row>
    <row r="19" spans="1:57">
      <c r="B19" s="1"/>
      <c r="C19" s="4"/>
      <c r="F19" s="4"/>
      <c r="G19" s="4"/>
      <c r="H19" s="5"/>
    </row>
    <row r="20" spans="1:57">
      <c r="B20" s="1"/>
      <c r="C20" s="4"/>
      <c r="F20" s="16" t="s">
        <v>51</v>
      </c>
      <c r="G20" s="56"/>
      <c r="H20" s="5"/>
    </row>
    <row r="21" spans="1:57">
      <c r="B21" s="1"/>
      <c r="C21" s="4"/>
      <c r="F21" s="16" t="s">
        <v>70</v>
      </c>
      <c r="G21" s="46">
        <f>G18-G18*G20</f>
        <v>0</v>
      </c>
      <c r="H21" s="5"/>
    </row>
    <row r="23" spans="1:57" ht="21.75" thickBot="1">
      <c r="K23" s="202" t="s">
        <v>89</v>
      </c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152"/>
      <c r="AQ23" s="132"/>
      <c r="AR23" s="134"/>
      <c r="AS23" s="134"/>
      <c r="AT23" s="134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</row>
    <row r="24" spans="1:57" ht="20.25" thickBot="1">
      <c r="B24" s="218" t="s">
        <v>303</v>
      </c>
      <c r="C24" s="218"/>
      <c r="D24" s="218"/>
      <c r="E24" s="218"/>
      <c r="F24" s="218"/>
      <c r="K24" s="156">
        <v>39</v>
      </c>
      <c r="L24" s="214">
        <v>40</v>
      </c>
      <c r="M24" s="214"/>
      <c r="N24" s="214"/>
      <c r="O24" s="214"/>
      <c r="P24" s="214"/>
      <c r="Q24" s="214"/>
      <c r="R24" s="214"/>
      <c r="S24" s="214">
        <v>41</v>
      </c>
      <c r="T24" s="214"/>
      <c r="U24" s="214"/>
      <c r="V24" s="214"/>
      <c r="W24" s="214"/>
      <c r="X24" s="214"/>
      <c r="Y24" s="214"/>
      <c r="Z24" s="214">
        <v>42</v>
      </c>
      <c r="AA24" s="214"/>
      <c r="AB24" s="214"/>
      <c r="AC24" s="214"/>
      <c r="AD24" s="214"/>
      <c r="AE24" s="214"/>
      <c r="AF24" s="214"/>
      <c r="AG24" s="214">
        <v>43</v>
      </c>
      <c r="AH24" s="214"/>
      <c r="AI24" s="214"/>
      <c r="AJ24" s="214"/>
      <c r="AK24" s="214"/>
      <c r="AL24" s="214"/>
      <c r="AM24" s="214"/>
      <c r="AN24" s="214">
        <v>44</v>
      </c>
      <c r="AO24" s="214"/>
      <c r="AP24" s="214"/>
      <c r="AQ24" s="131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135"/>
      <c r="BD24" s="135"/>
      <c r="BE24" s="135"/>
    </row>
    <row r="25" spans="1:57" s="3" customFormat="1" ht="37.5" customHeight="1" thickBot="1">
      <c r="A25" s="33"/>
      <c r="B25" s="83" t="s">
        <v>71</v>
      </c>
      <c r="C25" s="83" t="s">
        <v>0</v>
      </c>
      <c r="D25" s="84" t="s">
        <v>79</v>
      </c>
      <c r="E25" s="84" t="s">
        <v>80</v>
      </c>
      <c r="F25" s="84" t="s">
        <v>6</v>
      </c>
      <c r="G25" s="7"/>
      <c r="H25" s="2" t="s">
        <v>34</v>
      </c>
      <c r="I25" s="2" t="s">
        <v>35</v>
      </c>
      <c r="K25" s="74">
        <v>1</v>
      </c>
      <c r="L25" s="108">
        <v>2</v>
      </c>
      <c r="M25" s="108">
        <v>3</v>
      </c>
      <c r="N25" s="108">
        <v>4</v>
      </c>
      <c r="O25" s="108">
        <v>5</v>
      </c>
      <c r="P25" s="108">
        <v>6</v>
      </c>
      <c r="Q25" s="74">
        <v>7</v>
      </c>
      <c r="R25" s="74">
        <v>8</v>
      </c>
      <c r="S25" s="108">
        <v>9</v>
      </c>
      <c r="T25" s="108">
        <v>10</v>
      </c>
      <c r="U25" s="108">
        <v>11</v>
      </c>
      <c r="V25" s="108">
        <v>12</v>
      </c>
      <c r="W25" s="108">
        <v>13</v>
      </c>
      <c r="X25" s="74">
        <v>14</v>
      </c>
      <c r="Y25" s="74">
        <v>15</v>
      </c>
      <c r="Z25" s="108">
        <v>16</v>
      </c>
      <c r="AA25" s="108">
        <v>17</v>
      </c>
      <c r="AB25" s="108">
        <v>18</v>
      </c>
      <c r="AC25" s="108">
        <v>19</v>
      </c>
      <c r="AD25" s="108">
        <v>20</v>
      </c>
      <c r="AE25" s="74">
        <v>21</v>
      </c>
      <c r="AF25" s="74">
        <v>22</v>
      </c>
      <c r="AG25" s="108">
        <v>23</v>
      </c>
      <c r="AH25" s="108">
        <v>24</v>
      </c>
      <c r="AI25" s="108">
        <v>25</v>
      </c>
      <c r="AJ25" s="108">
        <v>26</v>
      </c>
      <c r="AK25" s="108">
        <v>27</v>
      </c>
      <c r="AL25" s="74">
        <v>28</v>
      </c>
      <c r="AM25" s="74">
        <v>29</v>
      </c>
      <c r="AN25" s="108">
        <v>30</v>
      </c>
      <c r="AO25" s="108">
        <v>31</v>
      </c>
      <c r="AP25" s="108">
        <v>31</v>
      </c>
      <c r="AR25" s="127" t="s">
        <v>55</v>
      </c>
      <c r="AS25" s="127" t="s">
        <v>56</v>
      </c>
      <c r="AT25" s="127" t="s">
        <v>57</v>
      </c>
      <c r="AU25" s="127" t="s">
        <v>58</v>
      </c>
      <c r="AV25" s="127" t="s">
        <v>64</v>
      </c>
      <c r="AW25" s="127" t="s">
        <v>65</v>
      </c>
      <c r="AX25" s="127" t="s">
        <v>66</v>
      </c>
      <c r="AY25" s="127" t="s">
        <v>67</v>
      </c>
      <c r="AZ25" s="127">
        <v>53</v>
      </c>
      <c r="BA25" s="127">
        <v>1</v>
      </c>
      <c r="BB25" s="127">
        <v>2</v>
      </c>
      <c r="BC25" s="127">
        <v>3</v>
      </c>
      <c r="BD25" s="127">
        <v>4</v>
      </c>
      <c r="BE25" s="128"/>
    </row>
    <row r="26" spans="1:57" ht="20.100000000000001" customHeight="1" thickTop="1" thickBot="1">
      <c r="A26" s="35"/>
      <c r="B26" s="88" t="s">
        <v>72</v>
      </c>
      <c r="C26" s="86">
        <v>0.3125</v>
      </c>
      <c r="D26" s="86" t="s">
        <v>244</v>
      </c>
      <c r="E26" s="86" t="s">
        <v>244</v>
      </c>
      <c r="F26" s="87"/>
      <c r="G26"/>
      <c r="H26" s="112">
        <f>SUM(AR26:AU26)</f>
        <v>0</v>
      </c>
      <c r="I26" s="15">
        <f>SUM(AV26:AY26)</f>
        <v>0</v>
      </c>
      <c r="K26" s="17"/>
      <c r="L26" s="109"/>
      <c r="M26" s="109"/>
      <c r="N26" s="109"/>
      <c r="O26" s="109"/>
      <c r="P26" s="109"/>
      <c r="Q26" s="17"/>
      <c r="R26" s="17"/>
      <c r="S26" s="109"/>
      <c r="T26" s="109"/>
      <c r="U26" s="109"/>
      <c r="V26" s="109"/>
      <c r="W26" s="109"/>
      <c r="X26" s="17"/>
      <c r="Y26" s="17"/>
      <c r="Z26" s="109"/>
      <c r="AA26" s="109"/>
      <c r="AB26" s="109"/>
      <c r="AC26" s="109"/>
      <c r="AD26" s="109"/>
      <c r="AE26" s="17"/>
      <c r="AF26" s="17"/>
      <c r="AG26" s="109"/>
      <c r="AH26" s="109"/>
      <c r="AI26" s="109"/>
      <c r="AJ26" s="109"/>
      <c r="AK26" s="109"/>
      <c r="AL26" s="17"/>
      <c r="AM26" s="17"/>
      <c r="AN26" s="109"/>
      <c r="AO26" s="109"/>
      <c r="AP26" s="109"/>
      <c r="AR26" s="129">
        <f>COUNTIF(K26:AP26,"a")</f>
        <v>0</v>
      </c>
      <c r="AS26" s="129">
        <f>COUNTIF(K26:AP26,"b")</f>
        <v>0</v>
      </c>
      <c r="AT26" s="129">
        <f>COUNTIF(K26:AP26,"c")</f>
        <v>0</v>
      </c>
      <c r="AU26" s="129">
        <f t="shared" ref="AU26:AU67" si="0">COUNTIF(K26:AO26,"d")</f>
        <v>0</v>
      </c>
      <c r="AV26" s="129" t="str">
        <f t="shared" ref="AV26:AV67" si="1">IF(AR26&gt;0,($F26*AR26*$F$14),"0")</f>
        <v>0</v>
      </c>
      <c r="AW26" s="129" t="str">
        <f t="shared" ref="AW26:AW67" si="2">IF(AS26&gt;0,($F26*AS26*$F$15),"0")</f>
        <v>0</v>
      </c>
      <c r="AX26" s="129" t="str">
        <f t="shared" ref="AX26:AX67" si="3">IF(AT26&gt;0,($F26*AT26*$F$16),"0")</f>
        <v>0</v>
      </c>
      <c r="AY26" s="129" t="str">
        <f t="shared" ref="AY26:AY67" si="4">IF(AU26&gt;0,($F26*AU26*$F$17),"0")</f>
        <v>0</v>
      </c>
      <c r="AZ26" s="130"/>
      <c r="BA26" s="130"/>
      <c r="BB26" s="130"/>
      <c r="BC26" s="130"/>
      <c r="BD26" s="130"/>
      <c r="BE26" s="130"/>
    </row>
    <row r="27" spans="1:57" ht="20.100000000000001" customHeight="1" thickBot="1">
      <c r="A27" s="35"/>
      <c r="B27" s="89" t="s">
        <v>73</v>
      </c>
      <c r="C27" s="90"/>
      <c r="D27" s="90" t="s">
        <v>273</v>
      </c>
      <c r="E27" s="90" t="s">
        <v>274</v>
      </c>
      <c r="F27" s="110">
        <v>90</v>
      </c>
      <c r="G27"/>
      <c r="H27" s="112">
        <f t="shared" ref="H27:H64" si="5">SUM(AR27:AU27)</f>
        <v>0</v>
      </c>
      <c r="I27" s="15">
        <f>SUM(AV27:AY27)</f>
        <v>0</v>
      </c>
      <c r="K27" s="155"/>
      <c r="L27" s="109"/>
      <c r="M27" s="109"/>
      <c r="N27" s="109"/>
      <c r="O27" s="109"/>
      <c r="P27" s="109"/>
      <c r="Q27" s="155"/>
      <c r="R27" s="155"/>
      <c r="S27" s="109"/>
      <c r="T27" s="109"/>
      <c r="U27" s="109"/>
      <c r="V27" s="109"/>
      <c r="W27" s="109"/>
      <c r="X27" s="155"/>
      <c r="Y27" s="155"/>
      <c r="Z27" s="109"/>
      <c r="AA27" s="109"/>
      <c r="AB27" s="109"/>
      <c r="AC27" s="109"/>
      <c r="AD27" s="109"/>
      <c r="AE27" s="155"/>
      <c r="AF27" s="155"/>
      <c r="AG27" s="109"/>
      <c r="AH27" s="109"/>
      <c r="AI27" s="109"/>
      <c r="AJ27" s="109"/>
      <c r="AK27" s="109"/>
      <c r="AL27" s="155"/>
      <c r="AM27" s="155"/>
      <c r="AN27" s="109"/>
      <c r="AO27" s="109"/>
      <c r="AP27" s="109"/>
      <c r="AR27" s="129">
        <f t="shared" ref="AR27:AR67" si="6">COUNTIF(K27:AP27,"a")</f>
        <v>0</v>
      </c>
      <c r="AS27" s="129">
        <f t="shared" ref="AS27:AS67" si="7">COUNTIF(K27:AP27,"b")</f>
        <v>0</v>
      </c>
      <c r="AT27" s="129">
        <f t="shared" ref="AT27:AT67" si="8">COUNTIF(K27:AP27,"c")</f>
        <v>0</v>
      </c>
      <c r="AU27" s="129">
        <f t="shared" si="0"/>
        <v>0</v>
      </c>
      <c r="AV27" s="129" t="str">
        <f t="shared" si="1"/>
        <v>0</v>
      </c>
      <c r="AW27" s="129" t="str">
        <f t="shared" si="2"/>
        <v>0</v>
      </c>
      <c r="AX27" s="129" t="str">
        <f t="shared" si="3"/>
        <v>0</v>
      </c>
      <c r="AY27" s="129" t="str">
        <f t="shared" si="4"/>
        <v>0</v>
      </c>
      <c r="AZ27" s="130"/>
      <c r="BA27" s="130"/>
      <c r="BB27" s="130"/>
      <c r="BC27" s="130"/>
      <c r="BD27" s="130"/>
      <c r="BE27" s="130"/>
    </row>
    <row r="28" spans="1:57" ht="20.100000000000001" customHeight="1" thickBot="1">
      <c r="A28" s="35"/>
      <c r="B28" s="88" t="s">
        <v>72</v>
      </c>
      <c r="C28" s="86">
        <v>0.33333333333333298</v>
      </c>
      <c r="D28" s="86" t="s">
        <v>184</v>
      </c>
      <c r="E28" s="86" t="s">
        <v>185</v>
      </c>
      <c r="F28" s="87"/>
      <c r="G28"/>
      <c r="H28" s="112">
        <f t="shared" si="5"/>
        <v>0</v>
      </c>
      <c r="I28" s="15">
        <f>SUM(AV28:AY28)</f>
        <v>0</v>
      </c>
      <c r="K28" s="17"/>
      <c r="L28" s="109"/>
      <c r="M28" s="109"/>
      <c r="N28" s="109"/>
      <c r="O28" s="109"/>
      <c r="P28" s="109"/>
      <c r="Q28" s="17"/>
      <c r="R28" s="17"/>
      <c r="S28" s="109"/>
      <c r="T28" s="109"/>
      <c r="U28" s="109"/>
      <c r="V28" s="109"/>
      <c r="W28" s="109"/>
      <c r="X28" s="17"/>
      <c r="Y28" s="17"/>
      <c r="Z28" s="109"/>
      <c r="AA28" s="109"/>
      <c r="AB28" s="109"/>
      <c r="AC28" s="109"/>
      <c r="AD28" s="109"/>
      <c r="AE28" s="17"/>
      <c r="AF28" s="17"/>
      <c r="AG28" s="109"/>
      <c r="AH28" s="109"/>
      <c r="AI28" s="109"/>
      <c r="AJ28" s="109"/>
      <c r="AK28" s="109"/>
      <c r="AL28" s="17"/>
      <c r="AM28" s="17"/>
      <c r="AN28" s="109"/>
      <c r="AO28" s="109"/>
      <c r="AP28" s="109"/>
      <c r="AR28" s="129">
        <f t="shared" si="6"/>
        <v>0</v>
      </c>
      <c r="AS28" s="129">
        <f t="shared" si="7"/>
        <v>0</v>
      </c>
      <c r="AT28" s="129">
        <f t="shared" si="8"/>
        <v>0</v>
      </c>
      <c r="AU28" s="129">
        <f t="shared" si="0"/>
        <v>0</v>
      </c>
      <c r="AV28" s="129" t="str">
        <f t="shared" si="1"/>
        <v>0</v>
      </c>
      <c r="AW28" s="129" t="str">
        <f t="shared" si="2"/>
        <v>0</v>
      </c>
      <c r="AX28" s="129" t="str">
        <f t="shared" si="3"/>
        <v>0</v>
      </c>
      <c r="AY28" s="129" t="str">
        <f t="shared" si="4"/>
        <v>0</v>
      </c>
      <c r="AZ28" s="130"/>
      <c r="BA28" s="130"/>
      <c r="BB28" s="130"/>
      <c r="BC28" s="130"/>
      <c r="BD28" s="130"/>
      <c r="BE28" s="130"/>
    </row>
    <row r="29" spans="1:57" ht="20.100000000000001" customHeight="1" thickBot="1">
      <c r="A29" s="34"/>
      <c r="B29" s="88" t="s">
        <v>72</v>
      </c>
      <c r="C29" s="86">
        <v>0.35416666666666669</v>
      </c>
      <c r="D29" s="86" t="s">
        <v>257</v>
      </c>
      <c r="E29" s="86" t="s">
        <v>257</v>
      </c>
      <c r="F29" s="87"/>
      <c r="G29"/>
      <c r="H29" s="112">
        <f t="shared" si="5"/>
        <v>0</v>
      </c>
      <c r="I29" s="15">
        <f t="shared" ref="I29:I38" si="9">SUM(AV29:AY29)</f>
        <v>0</v>
      </c>
      <c r="K29" s="17"/>
      <c r="L29" s="109"/>
      <c r="M29" s="109"/>
      <c r="N29" s="109"/>
      <c r="O29" s="109"/>
      <c r="P29" s="109"/>
      <c r="Q29" s="17"/>
      <c r="R29" s="17"/>
      <c r="S29" s="109"/>
      <c r="T29" s="109"/>
      <c r="U29" s="109"/>
      <c r="V29" s="109"/>
      <c r="W29" s="109"/>
      <c r="X29" s="17"/>
      <c r="Y29" s="17"/>
      <c r="Z29" s="109"/>
      <c r="AA29" s="109"/>
      <c r="AB29" s="109"/>
      <c r="AC29" s="109"/>
      <c r="AD29" s="109"/>
      <c r="AE29" s="17"/>
      <c r="AF29" s="17"/>
      <c r="AG29" s="109"/>
      <c r="AH29" s="109"/>
      <c r="AI29" s="109"/>
      <c r="AJ29" s="109"/>
      <c r="AK29" s="109"/>
      <c r="AL29" s="17"/>
      <c r="AM29" s="17"/>
      <c r="AN29" s="109"/>
      <c r="AO29" s="109"/>
      <c r="AP29" s="109"/>
      <c r="AR29" s="129">
        <f t="shared" si="6"/>
        <v>0</v>
      </c>
      <c r="AS29" s="129">
        <f t="shared" si="7"/>
        <v>0</v>
      </c>
      <c r="AT29" s="129">
        <f t="shared" si="8"/>
        <v>0</v>
      </c>
      <c r="AU29" s="129">
        <f t="shared" si="0"/>
        <v>0</v>
      </c>
      <c r="AV29" s="129" t="str">
        <f t="shared" si="1"/>
        <v>0</v>
      </c>
      <c r="AW29" s="129" t="str">
        <f t="shared" si="2"/>
        <v>0</v>
      </c>
      <c r="AX29" s="129" t="str">
        <f t="shared" si="3"/>
        <v>0</v>
      </c>
      <c r="AY29" s="129" t="str">
        <f t="shared" si="4"/>
        <v>0</v>
      </c>
      <c r="AZ29" s="130"/>
      <c r="BA29" s="130"/>
      <c r="BB29" s="130"/>
      <c r="BC29" s="130"/>
      <c r="BD29" s="130"/>
      <c r="BE29" s="130"/>
    </row>
    <row r="30" spans="1:57" ht="20.100000000000001" customHeight="1" thickBot="1">
      <c r="A30" s="34"/>
      <c r="B30" s="88" t="s">
        <v>72</v>
      </c>
      <c r="C30" s="86">
        <v>0.3611111111111111</v>
      </c>
      <c r="D30" s="86" t="s">
        <v>260</v>
      </c>
      <c r="E30" s="86" t="s">
        <v>261</v>
      </c>
      <c r="F30" s="87"/>
      <c r="G30"/>
      <c r="H30" s="112">
        <f t="shared" si="5"/>
        <v>0</v>
      </c>
      <c r="I30" s="15">
        <f t="shared" si="9"/>
        <v>0</v>
      </c>
      <c r="K30" s="17"/>
      <c r="L30" s="109"/>
      <c r="M30" s="109"/>
      <c r="N30" s="109"/>
      <c r="O30" s="109"/>
      <c r="P30" s="109"/>
      <c r="Q30" s="17"/>
      <c r="R30" s="17"/>
      <c r="S30" s="109"/>
      <c r="T30" s="109"/>
      <c r="U30" s="109"/>
      <c r="V30" s="109"/>
      <c r="W30" s="109"/>
      <c r="X30" s="17"/>
      <c r="Y30" s="17"/>
      <c r="Z30" s="109"/>
      <c r="AA30" s="109"/>
      <c r="AB30" s="109"/>
      <c r="AC30" s="109"/>
      <c r="AD30" s="109"/>
      <c r="AE30" s="17"/>
      <c r="AF30" s="17"/>
      <c r="AG30" s="109"/>
      <c r="AH30" s="109"/>
      <c r="AI30" s="109"/>
      <c r="AJ30" s="109"/>
      <c r="AK30" s="109"/>
      <c r="AL30" s="17"/>
      <c r="AM30" s="17"/>
      <c r="AN30" s="109"/>
      <c r="AO30" s="109"/>
      <c r="AP30" s="109"/>
      <c r="AR30" s="129">
        <f t="shared" si="6"/>
        <v>0</v>
      </c>
      <c r="AS30" s="129">
        <f t="shared" si="7"/>
        <v>0</v>
      </c>
      <c r="AT30" s="129">
        <f t="shared" si="8"/>
        <v>0</v>
      </c>
      <c r="AU30" s="129">
        <f t="shared" si="0"/>
        <v>0</v>
      </c>
      <c r="AV30" s="129" t="str">
        <f>IF(AR30&gt;0,($F30*AR30*$F$14),"0")</f>
        <v>0</v>
      </c>
      <c r="AW30" s="129" t="str">
        <f>IF(AS30&gt;0,($F30*AS30*$F$15),"0")</f>
        <v>0</v>
      </c>
      <c r="AX30" s="129" t="str">
        <f>IF(AT30&gt;0,($F30*AT30*$F$16),"0")</f>
        <v>0</v>
      </c>
      <c r="AY30" s="129" t="str">
        <f>IF(AU30&gt;0,($F30*AU30*$F$17),"0")</f>
        <v>0</v>
      </c>
      <c r="AZ30" s="130"/>
      <c r="BA30" s="130"/>
      <c r="BB30" s="130"/>
      <c r="BC30" s="130"/>
      <c r="BD30" s="130"/>
      <c r="BE30" s="130"/>
    </row>
    <row r="31" spans="1:57" ht="20.100000000000001" customHeight="1" thickBot="1">
      <c r="A31" s="35"/>
      <c r="B31" s="89" t="s">
        <v>73</v>
      </c>
      <c r="C31" s="90"/>
      <c r="D31" s="90" t="s">
        <v>120</v>
      </c>
      <c r="E31" s="90" t="s">
        <v>121</v>
      </c>
      <c r="F31" s="111">
        <v>197</v>
      </c>
      <c r="G31"/>
      <c r="H31" s="112">
        <f t="shared" si="5"/>
        <v>0</v>
      </c>
      <c r="I31" s="15">
        <f t="shared" si="9"/>
        <v>0</v>
      </c>
      <c r="K31" s="155"/>
      <c r="L31" s="109"/>
      <c r="M31" s="109"/>
      <c r="N31" s="109"/>
      <c r="O31" s="109"/>
      <c r="P31" s="109"/>
      <c r="Q31" s="155"/>
      <c r="R31" s="155"/>
      <c r="S31" s="109"/>
      <c r="T31" s="109"/>
      <c r="U31" s="109"/>
      <c r="V31" s="109"/>
      <c r="W31" s="109"/>
      <c r="X31" s="155"/>
      <c r="Y31" s="155"/>
      <c r="Z31" s="109"/>
      <c r="AA31" s="109"/>
      <c r="AB31" s="109"/>
      <c r="AC31" s="109"/>
      <c r="AD31" s="109"/>
      <c r="AE31" s="155"/>
      <c r="AF31" s="155"/>
      <c r="AG31" s="109"/>
      <c r="AH31" s="109"/>
      <c r="AI31" s="109"/>
      <c r="AJ31" s="109"/>
      <c r="AK31" s="109"/>
      <c r="AL31" s="155"/>
      <c r="AM31" s="155"/>
      <c r="AN31" s="109"/>
      <c r="AO31" s="109"/>
      <c r="AP31" s="109"/>
      <c r="AR31" s="129">
        <f t="shared" si="6"/>
        <v>0</v>
      </c>
      <c r="AS31" s="129">
        <f t="shared" si="7"/>
        <v>0</v>
      </c>
      <c r="AT31" s="129">
        <f t="shared" si="8"/>
        <v>0</v>
      </c>
      <c r="AU31" s="129">
        <f t="shared" si="0"/>
        <v>0</v>
      </c>
      <c r="AV31" s="129" t="str">
        <f t="shared" si="1"/>
        <v>0</v>
      </c>
      <c r="AW31" s="129" t="str">
        <f t="shared" si="2"/>
        <v>0</v>
      </c>
      <c r="AX31" s="129" t="str">
        <f t="shared" si="3"/>
        <v>0</v>
      </c>
      <c r="AY31" s="129" t="str">
        <f t="shared" si="4"/>
        <v>0</v>
      </c>
      <c r="AZ31" s="130"/>
      <c r="BA31" s="130"/>
      <c r="BB31" s="130"/>
      <c r="BC31" s="130"/>
      <c r="BD31" s="130"/>
      <c r="BE31" s="130"/>
    </row>
    <row r="32" spans="1:57" ht="20.100000000000001" customHeight="1" thickBot="1">
      <c r="A32" s="34"/>
      <c r="B32" s="89" t="s">
        <v>73</v>
      </c>
      <c r="C32" s="90"/>
      <c r="D32" s="90" t="s">
        <v>241</v>
      </c>
      <c r="E32" s="90" t="s">
        <v>242</v>
      </c>
      <c r="F32" s="110">
        <v>140</v>
      </c>
      <c r="G32"/>
      <c r="H32" s="112">
        <f t="shared" si="5"/>
        <v>0</v>
      </c>
      <c r="I32" s="15">
        <f t="shared" si="9"/>
        <v>0</v>
      </c>
      <c r="K32" s="155"/>
      <c r="L32" s="109"/>
      <c r="M32" s="109"/>
      <c r="N32" s="109"/>
      <c r="O32" s="109"/>
      <c r="P32" s="109"/>
      <c r="Q32" s="155"/>
      <c r="R32" s="155"/>
      <c r="S32" s="109"/>
      <c r="T32" s="109"/>
      <c r="U32" s="109"/>
      <c r="V32" s="109"/>
      <c r="W32" s="109"/>
      <c r="X32" s="155"/>
      <c r="Y32" s="155"/>
      <c r="Z32" s="109"/>
      <c r="AA32" s="109"/>
      <c r="AB32" s="109"/>
      <c r="AC32" s="109"/>
      <c r="AD32" s="109"/>
      <c r="AE32" s="155"/>
      <c r="AF32" s="155"/>
      <c r="AG32" s="109"/>
      <c r="AH32" s="109"/>
      <c r="AI32" s="109"/>
      <c r="AJ32" s="109"/>
      <c r="AK32" s="109"/>
      <c r="AL32" s="155"/>
      <c r="AM32" s="155"/>
      <c r="AN32" s="109"/>
      <c r="AO32" s="109"/>
      <c r="AP32" s="109"/>
      <c r="AR32" s="129">
        <f t="shared" si="6"/>
        <v>0</v>
      </c>
      <c r="AS32" s="129">
        <f t="shared" si="7"/>
        <v>0</v>
      </c>
      <c r="AT32" s="129">
        <f t="shared" si="8"/>
        <v>0</v>
      </c>
      <c r="AU32" s="129">
        <f t="shared" si="0"/>
        <v>0</v>
      </c>
      <c r="AV32" s="129" t="str">
        <f t="shared" si="1"/>
        <v>0</v>
      </c>
      <c r="AW32" s="129" t="str">
        <f t="shared" si="2"/>
        <v>0</v>
      </c>
      <c r="AX32" s="129" t="str">
        <f t="shared" si="3"/>
        <v>0</v>
      </c>
      <c r="AY32" s="129" t="str">
        <f t="shared" si="4"/>
        <v>0</v>
      </c>
      <c r="AZ32" s="130"/>
      <c r="BA32" s="130"/>
      <c r="BB32" s="130"/>
      <c r="BC32" s="130"/>
      <c r="BD32" s="130"/>
      <c r="BE32" s="130"/>
    </row>
    <row r="33" spans="1:57" ht="20.100000000000001" customHeight="1" thickBot="1">
      <c r="A33" s="34"/>
      <c r="B33" s="88" t="s">
        <v>72</v>
      </c>
      <c r="C33" s="86">
        <v>0.41666666666666669</v>
      </c>
      <c r="D33" s="86" t="s">
        <v>257</v>
      </c>
      <c r="E33" s="86" t="s">
        <v>257</v>
      </c>
      <c r="F33" s="87"/>
      <c r="G33"/>
      <c r="H33" s="112">
        <f t="shared" si="5"/>
        <v>0</v>
      </c>
      <c r="I33" s="15">
        <f t="shared" si="9"/>
        <v>0</v>
      </c>
      <c r="K33" s="17"/>
      <c r="L33" s="109"/>
      <c r="M33" s="109"/>
      <c r="N33" s="109"/>
      <c r="O33" s="109"/>
      <c r="P33" s="109"/>
      <c r="Q33" s="17"/>
      <c r="R33" s="17"/>
      <c r="S33" s="109"/>
      <c r="T33" s="109"/>
      <c r="U33" s="109"/>
      <c r="V33" s="109"/>
      <c r="W33" s="109"/>
      <c r="X33" s="17"/>
      <c r="Y33" s="17"/>
      <c r="Z33" s="109"/>
      <c r="AA33" s="109"/>
      <c r="AB33" s="109"/>
      <c r="AC33" s="109"/>
      <c r="AD33" s="109"/>
      <c r="AE33" s="17"/>
      <c r="AF33" s="17"/>
      <c r="AG33" s="109"/>
      <c r="AH33" s="109"/>
      <c r="AI33" s="109"/>
      <c r="AJ33" s="109"/>
      <c r="AK33" s="109"/>
      <c r="AL33" s="17"/>
      <c r="AM33" s="17"/>
      <c r="AN33" s="109"/>
      <c r="AO33" s="109"/>
      <c r="AP33" s="109"/>
      <c r="AR33" s="129">
        <f t="shared" si="6"/>
        <v>0</v>
      </c>
      <c r="AS33" s="129">
        <f t="shared" si="7"/>
        <v>0</v>
      </c>
      <c r="AT33" s="129">
        <f t="shared" si="8"/>
        <v>0</v>
      </c>
      <c r="AU33" s="129">
        <f t="shared" si="0"/>
        <v>0</v>
      </c>
      <c r="AV33" s="129" t="str">
        <f t="shared" si="1"/>
        <v>0</v>
      </c>
      <c r="AW33" s="129" t="str">
        <f t="shared" si="2"/>
        <v>0</v>
      </c>
      <c r="AX33" s="129" t="str">
        <f t="shared" si="3"/>
        <v>0</v>
      </c>
      <c r="AY33" s="129" t="str">
        <f t="shared" si="4"/>
        <v>0</v>
      </c>
      <c r="AZ33" s="130"/>
      <c r="BA33" s="130"/>
      <c r="BB33" s="130"/>
      <c r="BC33" s="130"/>
      <c r="BD33" s="130"/>
      <c r="BE33" s="130"/>
    </row>
    <row r="34" spans="1:57" ht="20.100000000000001" customHeight="1" thickBot="1">
      <c r="A34" s="34"/>
      <c r="B34" s="89" t="s">
        <v>73</v>
      </c>
      <c r="C34" s="90"/>
      <c r="D34" s="90" t="s">
        <v>122</v>
      </c>
      <c r="E34" s="90" t="s">
        <v>123</v>
      </c>
      <c r="F34" s="111">
        <v>154</v>
      </c>
      <c r="G34"/>
      <c r="H34" s="112">
        <f t="shared" si="5"/>
        <v>0</v>
      </c>
      <c r="I34" s="15">
        <f t="shared" si="9"/>
        <v>0</v>
      </c>
      <c r="K34" s="155"/>
      <c r="L34" s="109"/>
      <c r="M34" s="109"/>
      <c r="N34" s="109"/>
      <c r="O34" s="109"/>
      <c r="P34" s="109"/>
      <c r="Q34" s="155"/>
      <c r="R34" s="155"/>
      <c r="S34" s="109"/>
      <c r="T34" s="109"/>
      <c r="U34" s="109"/>
      <c r="V34" s="109"/>
      <c r="W34" s="109"/>
      <c r="X34" s="155"/>
      <c r="Y34" s="155"/>
      <c r="Z34" s="109"/>
      <c r="AA34" s="109"/>
      <c r="AB34" s="109"/>
      <c r="AC34" s="109"/>
      <c r="AD34" s="109"/>
      <c r="AE34" s="155"/>
      <c r="AF34" s="155"/>
      <c r="AG34" s="109"/>
      <c r="AH34" s="109"/>
      <c r="AI34" s="109"/>
      <c r="AJ34" s="109"/>
      <c r="AK34" s="109"/>
      <c r="AL34" s="155"/>
      <c r="AM34" s="155"/>
      <c r="AN34" s="109"/>
      <c r="AO34" s="109"/>
      <c r="AP34" s="109"/>
      <c r="AR34" s="129">
        <f t="shared" si="6"/>
        <v>0</v>
      </c>
      <c r="AS34" s="129">
        <f t="shared" si="7"/>
        <v>0</v>
      </c>
      <c r="AT34" s="129">
        <f t="shared" si="8"/>
        <v>0</v>
      </c>
      <c r="AU34" s="129">
        <f t="shared" si="0"/>
        <v>0</v>
      </c>
      <c r="AV34" s="129" t="str">
        <f t="shared" si="1"/>
        <v>0</v>
      </c>
      <c r="AW34" s="129" t="str">
        <f t="shared" si="2"/>
        <v>0</v>
      </c>
      <c r="AX34" s="129" t="str">
        <f t="shared" si="3"/>
        <v>0</v>
      </c>
      <c r="AY34" s="129" t="str">
        <f t="shared" si="4"/>
        <v>0</v>
      </c>
      <c r="AZ34" s="130"/>
      <c r="BA34" s="130"/>
      <c r="BB34" s="130"/>
      <c r="BC34" s="130"/>
      <c r="BD34" s="130"/>
      <c r="BE34" s="130"/>
    </row>
    <row r="35" spans="1:57" ht="20.100000000000001" customHeight="1" thickBot="1">
      <c r="A35" s="35"/>
      <c r="B35" s="88" t="s">
        <v>72</v>
      </c>
      <c r="C35" s="86">
        <v>0.4375</v>
      </c>
      <c r="D35" s="86" t="s">
        <v>130</v>
      </c>
      <c r="E35" s="86" t="s">
        <v>243</v>
      </c>
      <c r="F35" s="87"/>
      <c r="G35"/>
      <c r="H35" s="112">
        <f t="shared" si="5"/>
        <v>0</v>
      </c>
      <c r="I35" s="15">
        <f t="shared" si="9"/>
        <v>0</v>
      </c>
      <c r="K35" s="17"/>
      <c r="L35" s="109"/>
      <c r="M35" s="109"/>
      <c r="N35" s="109"/>
      <c r="O35" s="109"/>
      <c r="P35" s="109"/>
      <c r="Q35" s="17"/>
      <c r="R35" s="17"/>
      <c r="S35" s="109"/>
      <c r="T35" s="109"/>
      <c r="U35" s="109"/>
      <c r="V35" s="109"/>
      <c r="W35" s="109"/>
      <c r="X35" s="17"/>
      <c r="Y35" s="17"/>
      <c r="Z35" s="109"/>
      <c r="AA35" s="109"/>
      <c r="AB35" s="109"/>
      <c r="AC35" s="109"/>
      <c r="AD35" s="109"/>
      <c r="AE35" s="17"/>
      <c r="AF35" s="17"/>
      <c r="AG35" s="109"/>
      <c r="AH35" s="109"/>
      <c r="AI35" s="109"/>
      <c r="AJ35" s="109"/>
      <c r="AK35" s="109"/>
      <c r="AL35" s="17"/>
      <c r="AM35" s="17"/>
      <c r="AN35" s="109"/>
      <c r="AO35" s="109"/>
      <c r="AP35" s="109"/>
      <c r="AR35" s="129">
        <f t="shared" si="6"/>
        <v>0</v>
      </c>
      <c r="AS35" s="129">
        <f t="shared" si="7"/>
        <v>0</v>
      </c>
      <c r="AT35" s="129">
        <f t="shared" si="8"/>
        <v>0</v>
      </c>
      <c r="AU35" s="129">
        <f t="shared" si="0"/>
        <v>0</v>
      </c>
      <c r="AV35" s="129" t="str">
        <f t="shared" si="1"/>
        <v>0</v>
      </c>
      <c r="AW35" s="129" t="str">
        <f t="shared" si="2"/>
        <v>0</v>
      </c>
      <c r="AX35" s="129" t="str">
        <f t="shared" si="3"/>
        <v>0</v>
      </c>
      <c r="AY35" s="129" t="str">
        <f t="shared" si="4"/>
        <v>0</v>
      </c>
      <c r="AZ35" s="130"/>
      <c r="BA35" s="130"/>
      <c r="BB35" s="130"/>
      <c r="BC35" s="130"/>
      <c r="BD35" s="130"/>
      <c r="BE35" s="130"/>
    </row>
    <row r="36" spans="1:57" ht="20.100000000000001" customHeight="1" thickBot="1">
      <c r="A36" s="35"/>
      <c r="B36" s="89" t="s">
        <v>73</v>
      </c>
      <c r="C36" s="90"/>
      <c r="D36" s="90" t="s">
        <v>124</v>
      </c>
      <c r="E36" s="90" t="s">
        <v>125</v>
      </c>
      <c r="F36" s="111">
        <v>156</v>
      </c>
      <c r="G36"/>
      <c r="H36" s="112">
        <f t="shared" si="5"/>
        <v>0</v>
      </c>
      <c r="I36" s="15">
        <f t="shared" si="9"/>
        <v>0</v>
      </c>
      <c r="K36" s="155"/>
      <c r="L36" s="109"/>
      <c r="M36" s="109"/>
      <c r="N36" s="109"/>
      <c r="O36" s="109"/>
      <c r="P36" s="109"/>
      <c r="Q36" s="155"/>
      <c r="R36" s="155"/>
      <c r="S36" s="109"/>
      <c r="T36" s="109"/>
      <c r="U36" s="109"/>
      <c r="V36" s="109"/>
      <c r="W36" s="109"/>
      <c r="X36" s="155"/>
      <c r="Y36" s="155"/>
      <c r="Z36" s="109"/>
      <c r="AA36" s="109"/>
      <c r="AB36" s="109"/>
      <c r="AC36" s="109"/>
      <c r="AD36" s="109"/>
      <c r="AE36" s="155"/>
      <c r="AF36" s="155"/>
      <c r="AG36" s="109"/>
      <c r="AH36" s="109"/>
      <c r="AI36" s="109"/>
      <c r="AJ36" s="109"/>
      <c r="AK36" s="109"/>
      <c r="AL36" s="155"/>
      <c r="AM36" s="155"/>
      <c r="AN36" s="109"/>
      <c r="AO36" s="109"/>
      <c r="AP36" s="109"/>
      <c r="AR36" s="129">
        <f t="shared" si="6"/>
        <v>0</v>
      </c>
      <c r="AS36" s="129">
        <f t="shared" si="7"/>
        <v>0</v>
      </c>
      <c r="AT36" s="129">
        <f t="shared" si="8"/>
        <v>0</v>
      </c>
      <c r="AU36" s="129">
        <f t="shared" si="0"/>
        <v>0</v>
      </c>
      <c r="AV36" s="129" t="str">
        <f t="shared" si="1"/>
        <v>0</v>
      </c>
      <c r="AW36" s="129" t="str">
        <f t="shared" si="2"/>
        <v>0</v>
      </c>
      <c r="AX36" s="129" t="str">
        <f t="shared" si="3"/>
        <v>0</v>
      </c>
      <c r="AY36" s="129" t="str">
        <f t="shared" si="4"/>
        <v>0</v>
      </c>
      <c r="AZ36" s="130"/>
      <c r="BA36" s="130"/>
      <c r="BB36" s="130"/>
      <c r="BC36" s="130"/>
      <c r="BD36" s="130"/>
      <c r="BE36" s="130"/>
    </row>
    <row r="37" spans="1:57" ht="20.100000000000001" customHeight="1" thickBot="1">
      <c r="A37" s="35"/>
      <c r="B37" s="88" t="s">
        <v>72</v>
      </c>
      <c r="C37" s="86">
        <v>0.47916666666666669</v>
      </c>
      <c r="D37" s="86" t="s">
        <v>257</v>
      </c>
      <c r="E37" s="86" t="s">
        <v>257</v>
      </c>
      <c r="F37" s="125"/>
      <c r="G37"/>
      <c r="H37" s="112">
        <f t="shared" si="5"/>
        <v>0</v>
      </c>
      <c r="I37" s="15">
        <f t="shared" si="9"/>
        <v>0</v>
      </c>
      <c r="K37" s="17"/>
      <c r="L37" s="109"/>
      <c r="M37" s="109"/>
      <c r="N37" s="109"/>
      <c r="O37" s="109"/>
      <c r="P37" s="109"/>
      <c r="Q37" s="17"/>
      <c r="R37" s="17"/>
      <c r="S37" s="109"/>
      <c r="T37" s="109"/>
      <c r="U37" s="109"/>
      <c r="V37" s="109"/>
      <c r="W37" s="109"/>
      <c r="X37" s="17"/>
      <c r="Y37" s="17"/>
      <c r="Z37" s="109"/>
      <c r="AA37" s="109"/>
      <c r="AB37" s="109"/>
      <c r="AC37" s="109"/>
      <c r="AD37" s="109"/>
      <c r="AE37" s="17"/>
      <c r="AF37" s="17"/>
      <c r="AG37" s="109"/>
      <c r="AH37" s="109"/>
      <c r="AI37" s="109"/>
      <c r="AJ37" s="109"/>
      <c r="AK37" s="109"/>
      <c r="AL37" s="17"/>
      <c r="AM37" s="17"/>
      <c r="AN37" s="109"/>
      <c r="AO37" s="109"/>
      <c r="AP37" s="109"/>
      <c r="AR37" s="129">
        <f t="shared" si="6"/>
        <v>0</v>
      </c>
      <c r="AS37" s="129">
        <f t="shared" si="7"/>
        <v>0</v>
      </c>
      <c r="AT37" s="129">
        <f t="shared" si="8"/>
        <v>0</v>
      </c>
      <c r="AU37" s="129">
        <f t="shared" si="0"/>
        <v>0</v>
      </c>
      <c r="AV37" s="129" t="str">
        <f t="shared" si="1"/>
        <v>0</v>
      </c>
      <c r="AW37" s="129" t="str">
        <f t="shared" si="2"/>
        <v>0</v>
      </c>
      <c r="AX37" s="129" t="str">
        <f t="shared" si="3"/>
        <v>0</v>
      </c>
      <c r="AY37" s="129" t="str">
        <f t="shared" si="4"/>
        <v>0</v>
      </c>
      <c r="AZ37" s="130"/>
      <c r="BA37" s="130"/>
      <c r="BB37" s="130"/>
      <c r="BC37" s="130"/>
      <c r="BD37" s="130"/>
      <c r="BE37" s="130"/>
    </row>
    <row r="38" spans="1:57" ht="20.100000000000001" customHeight="1" thickBot="1">
      <c r="A38" s="35"/>
      <c r="B38" s="89" t="s">
        <v>73</v>
      </c>
      <c r="C38" s="90"/>
      <c r="D38" s="124" t="s">
        <v>277</v>
      </c>
      <c r="E38" s="124" t="s">
        <v>277</v>
      </c>
      <c r="F38" s="111">
        <v>112</v>
      </c>
      <c r="G38"/>
      <c r="H38" s="112">
        <f t="shared" si="5"/>
        <v>0</v>
      </c>
      <c r="I38" s="15">
        <f t="shared" si="9"/>
        <v>0</v>
      </c>
      <c r="J38" s="32"/>
      <c r="K38" s="155"/>
      <c r="L38" s="109"/>
      <c r="M38" s="109"/>
      <c r="N38" s="109"/>
      <c r="O38" s="109"/>
      <c r="P38" s="109"/>
      <c r="Q38" s="155"/>
      <c r="R38" s="155"/>
      <c r="S38" s="109"/>
      <c r="T38" s="109"/>
      <c r="U38" s="109"/>
      <c r="V38" s="109"/>
      <c r="W38" s="109"/>
      <c r="X38" s="155"/>
      <c r="Y38" s="155"/>
      <c r="Z38" s="109"/>
      <c r="AA38" s="109"/>
      <c r="AB38" s="109"/>
      <c r="AC38" s="109"/>
      <c r="AD38" s="109"/>
      <c r="AE38" s="155"/>
      <c r="AF38" s="155"/>
      <c r="AG38" s="109"/>
      <c r="AH38" s="109"/>
      <c r="AI38" s="109"/>
      <c r="AJ38" s="109"/>
      <c r="AK38" s="109"/>
      <c r="AL38" s="155"/>
      <c r="AM38" s="155"/>
      <c r="AN38" s="109"/>
      <c r="AO38" s="109"/>
      <c r="AP38" s="109"/>
      <c r="AR38" s="129">
        <f>COUNTIF(K38:AP38,"a")</f>
        <v>0</v>
      </c>
      <c r="AS38" s="129">
        <f t="shared" si="7"/>
        <v>0</v>
      </c>
      <c r="AT38" s="129">
        <f t="shared" si="8"/>
        <v>0</v>
      </c>
      <c r="AU38" s="129">
        <f t="shared" si="0"/>
        <v>0</v>
      </c>
      <c r="AV38" s="129" t="str">
        <f t="shared" si="1"/>
        <v>0</v>
      </c>
      <c r="AW38" s="129" t="str">
        <f t="shared" si="2"/>
        <v>0</v>
      </c>
      <c r="AX38" s="129" t="str">
        <f t="shared" si="3"/>
        <v>0</v>
      </c>
      <c r="AY38" s="129" t="str">
        <f t="shared" si="4"/>
        <v>0</v>
      </c>
      <c r="AZ38" s="130"/>
      <c r="BA38" s="130"/>
      <c r="BB38" s="130"/>
      <c r="BC38" s="130"/>
      <c r="BD38" s="130"/>
      <c r="BE38" s="130"/>
    </row>
    <row r="39" spans="1:57" ht="20.100000000000001" customHeight="1" thickBot="1">
      <c r="A39" s="35"/>
      <c r="B39" s="88" t="s">
        <v>72</v>
      </c>
      <c r="C39" s="86">
        <v>0.5</v>
      </c>
      <c r="D39" s="86" t="s">
        <v>229</v>
      </c>
      <c r="E39" s="86" t="s">
        <v>229</v>
      </c>
      <c r="F39" s="87"/>
      <c r="G39"/>
      <c r="H39" s="112">
        <f t="shared" si="5"/>
        <v>0</v>
      </c>
      <c r="I39" s="15">
        <f>SUM(AV39:AY39)</f>
        <v>0</v>
      </c>
      <c r="J39" s="32"/>
      <c r="K39" s="17"/>
      <c r="L39" s="109"/>
      <c r="M39" s="109"/>
      <c r="N39" s="109"/>
      <c r="O39" s="109"/>
      <c r="P39" s="109"/>
      <c r="Q39" s="17"/>
      <c r="R39" s="17"/>
      <c r="S39" s="109"/>
      <c r="T39" s="109"/>
      <c r="U39" s="109"/>
      <c r="V39" s="109"/>
      <c r="W39" s="109"/>
      <c r="X39" s="17"/>
      <c r="Y39" s="17"/>
      <c r="Z39" s="109"/>
      <c r="AA39" s="109"/>
      <c r="AB39" s="109"/>
      <c r="AC39" s="109"/>
      <c r="AD39" s="109"/>
      <c r="AE39" s="17"/>
      <c r="AF39" s="17"/>
      <c r="AG39" s="109"/>
      <c r="AH39" s="109"/>
      <c r="AI39" s="109"/>
      <c r="AJ39" s="109"/>
      <c r="AK39" s="109"/>
      <c r="AL39" s="17"/>
      <c r="AM39" s="17"/>
      <c r="AN39" s="109"/>
      <c r="AO39" s="109"/>
      <c r="AP39" s="109"/>
      <c r="AR39" s="129">
        <f t="shared" si="6"/>
        <v>0</v>
      </c>
      <c r="AS39" s="129">
        <f t="shared" si="7"/>
        <v>0</v>
      </c>
      <c r="AT39" s="129">
        <f t="shared" si="8"/>
        <v>0</v>
      </c>
      <c r="AU39" s="129">
        <f t="shared" si="0"/>
        <v>0</v>
      </c>
      <c r="AV39" s="129" t="str">
        <f t="shared" si="1"/>
        <v>0</v>
      </c>
      <c r="AW39" s="129" t="str">
        <f t="shared" si="2"/>
        <v>0</v>
      </c>
      <c r="AX39" s="129" t="str">
        <f t="shared" si="3"/>
        <v>0</v>
      </c>
      <c r="AY39" s="129" t="str">
        <f t="shared" si="4"/>
        <v>0</v>
      </c>
      <c r="AZ39" s="130"/>
      <c r="BA39" s="130"/>
      <c r="BB39" s="130"/>
      <c r="BC39" s="130"/>
      <c r="BD39" s="130"/>
      <c r="BE39" s="130"/>
    </row>
    <row r="40" spans="1:57" ht="20.100000000000001" customHeight="1" thickBot="1">
      <c r="A40" s="35"/>
      <c r="B40" s="89" t="s">
        <v>73</v>
      </c>
      <c r="C40" s="90"/>
      <c r="D40" s="90" t="s">
        <v>252</v>
      </c>
      <c r="E40" s="90" t="s">
        <v>253</v>
      </c>
      <c r="F40" s="111">
        <v>140</v>
      </c>
      <c r="G40"/>
      <c r="H40" s="112">
        <f t="shared" si="5"/>
        <v>0</v>
      </c>
      <c r="I40" s="15">
        <f t="shared" ref="I40:I48" si="10">SUM(AV40:AY40)</f>
        <v>0</v>
      </c>
      <c r="J40" s="32"/>
      <c r="K40" s="155"/>
      <c r="L40" s="109"/>
      <c r="M40" s="109"/>
      <c r="N40" s="109"/>
      <c r="O40" s="109"/>
      <c r="P40" s="109"/>
      <c r="Q40" s="155"/>
      <c r="R40" s="155"/>
      <c r="S40" s="109"/>
      <c r="T40" s="109"/>
      <c r="U40" s="109"/>
      <c r="V40" s="109"/>
      <c r="W40" s="109"/>
      <c r="X40" s="155"/>
      <c r="Y40" s="155"/>
      <c r="Z40" s="109"/>
      <c r="AA40" s="109"/>
      <c r="AB40" s="109"/>
      <c r="AC40" s="109"/>
      <c r="AD40" s="109"/>
      <c r="AE40" s="155"/>
      <c r="AF40" s="155"/>
      <c r="AG40" s="109"/>
      <c r="AH40" s="109"/>
      <c r="AI40" s="109"/>
      <c r="AJ40" s="109"/>
      <c r="AK40" s="109"/>
      <c r="AL40" s="155"/>
      <c r="AM40" s="155"/>
      <c r="AN40" s="109"/>
      <c r="AO40" s="109"/>
      <c r="AP40" s="109"/>
      <c r="AR40" s="129">
        <f t="shared" si="6"/>
        <v>0</v>
      </c>
      <c r="AS40" s="129">
        <f t="shared" si="7"/>
        <v>0</v>
      </c>
      <c r="AT40" s="129">
        <f t="shared" si="8"/>
        <v>0</v>
      </c>
      <c r="AU40" s="129">
        <f t="shared" si="0"/>
        <v>0</v>
      </c>
      <c r="AV40" s="129" t="str">
        <f>IF(AR40&gt;0,($F40*AR40*$F$14),"0")</f>
        <v>0</v>
      </c>
      <c r="AW40" s="129" t="str">
        <f t="shared" si="2"/>
        <v>0</v>
      </c>
      <c r="AX40" s="129" t="str">
        <f t="shared" si="3"/>
        <v>0</v>
      </c>
      <c r="AY40" s="129" t="str">
        <f t="shared" si="4"/>
        <v>0</v>
      </c>
      <c r="AZ40" s="130"/>
      <c r="BA40" s="130"/>
      <c r="BB40" s="130"/>
      <c r="BC40" s="130"/>
      <c r="BD40" s="130"/>
      <c r="BE40" s="130"/>
    </row>
    <row r="41" spans="1:57" ht="20.100000000000001" customHeight="1" thickBot="1">
      <c r="A41" s="34"/>
      <c r="B41" s="88" t="s">
        <v>72</v>
      </c>
      <c r="C41" s="86">
        <v>0.54166666666666663</v>
      </c>
      <c r="D41" s="86" t="s">
        <v>257</v>
      </c>
      <c r="E41" s="86" t="s">
        <v>257</v>
      </c>
      <c r="F41" s="87"/>
      <c r="G41"/>
      <c r="H41" s="112">
        <f t="shared" si="5"/>
        <v>0</v>
      </c>
      <c r="I41" s="15">
        <f t="shared" si="10"/>
        <v>0</v>
      </c>
      <c r="K41" s="17"/>
      <c r="L41" s="109"/>
      <c r="M41" s="109"/>
      <c r="N41" s="109"/>
      <c r="O41" s="109"/>
      <c r="P41" s="109"/>
      <c r="Q41" s="17"/>
      <c r="R41" s="17"/>
      <c r="S41" s="109"/>
      <c r="T41" s="109"/>
      <c r="U41" s="109"/>
      <c r="V41" s="109"/>
      <c r="W41" s="109"/>
      <c r="X41" s="17"/>
      <c r="Y41" s="17"/>
      <c r="Z41" s="109"/>
      <c r="AA41" s="109"/>
      <c r="AB41" s="109"/>
      <c r="AC41" s="109"/>
      <c r="AD41" s="109"/>
      <c r="AE41" s="17"/>
      <c r="AF41" s="17"/>
      <c r="AG41" s="109"/>
      <c r="AH41" s="109"/>
      <c r="AI41" s="109"/>
      <c r="AJ41" s="109"/>
      <c r="AK41" s="109"/>
      <c r="AL41" s="17"/>
      <c r="AM41" s="17"/>
      <c r="AN41" s="109"/>
      <c r="AO41" s="109"/>
      <c r="AP41" s="109"/>
      <c r="AR41" s="129">
        <f t="shared" si="6"/>
        <v>0</v>
      </c>
      <c r="AS41" s="129">
        <f t="shared" si="7"/>
        <v>0</v>
      </c>
      <c r="AT41" s="129">
        <f t="shared" si="8"/>
        <v>0</v>
      </c>
      <c r="AU41" s="129">
        <f t="shared" si="0"/>
        <v>0</v>
      </c>
      <c r="AV41" s="129" t="str">
        <f t="shared" si="1"/>
        <v>0</v>
      </c>
      <c r="AW41" s="129" t="str">
        <f t="shared" si="2"/>
        <v>0</v>
      </c>
      <c r="AX41" s="129" t="str">
        <f t="shared" si="3"/>
        <v>0</v>
      </c>
      <c r="AY41" s="129" t="str">
        <f t="shared" si="4"/>
        <v>0</v>
      </c>
      <c r="AZ41" s="130"/>
      <c r="BA41" s="130"/>
      <c r="BB41" s="130"/>
      <c r="BC41" s="130"/>
      <c r="BD41" s="130"/>
      <c r="BE41" s="130"/>
    </row>
    <row r="42" spans="1:57" ht="20.100000000000001" customHeight="1" thickBot="1">
      <c r="A42" s="35"/>
      <c r="B42" s="89" t="s">
        <v>73</v>
      </c>
      <c r="C42" s="90"/>
      <c r="D42" s="90" t="s">
        <v>162</v>
      </c>
      <c r="E42" s="90" t="s">
        <v>163</v>
      </c>
      <c r="F42" s="111">
        <v>132</v>
      </c>
      <c r="G42"/>
      <c r="H42" s="112">
        <f t="shared" si="5"/>
        <v>0</v>
      </c>
      <c r="I42" s="15">
        <f t="shared" si="10"/>
        <v>0</v>
      </c>
      <c r="K42" s="155"/>
      <c r="L42" s="109"/>
      <c r="M42" s="109"/>
      <c r="N42" s="109"/>
      <c r="O42" s="109"/>
      <c r="P42" s="109"/>
      <c r="Q42" s="155"/>
      <c r="R42" s="155"/>
      <c r="S42" s="109"/>
      <c r="T42" s="109"/>
      <c r="U42" s="109"/>
      <c r="V42" s="109"/>
      <c r="W42" s="109"/>
      <c r="X42" s="155"/>
      <c r="Y42" s="155"/>
      <c r="Z42" s="109"/>
      <c r="AA42" s="109"/>
      <c r="AB42" s="109"/>
      <c r="AC42" s="109"/>
      <c r="AD42" s="109"/>
      <c r="AE42" s="155"/>
      <c r="AF42" s="155"/>
      <c r="AG42" s="109"/>
      <c r="AH42" s="109"/>
      <c r="AI42" s="109"/>
      <c r="AJ42" s="109"/>
      <c r="AK42" s="109"/>
      <c r="AL42" s="155"/>
      <c r="AM42" s="155"/>
      <c r="AN42" s="109"/>
      <c r="AO42" s="109"/>
      <c r="AP42" s="109"/>
      <c r="AR42" s="129">
        <f t="shared" si="6"/>
        <v>0</v>
      </c>
      <c r="AS42" s="129">
        <f t="shared" si="7"/>
        <v>0</v>
      </c>
      <c r="AT42" s="129">
        <f t="shared" si="8"/>
        <v>0</v>
      </c>
      <c r="AU42" s="129">
        <f t="shared" si="0"/>
        <v>0</v>
      </c>
      <c r="AV42" s="129" t="str">
        <f t="shared" si="1"/>
        <v>0</v>
      </c>
      <c r="AW42" s="129" t="str">
        <f t="shared" si="2"/>
        <v>0</v>
      </c>
      <c r="AX42" s="129" t="str">
        <f t="shared" si="3"/>
        <v>0</v>
      </c>
      <c r="AY42" s="129" t="str">
        <f t="shared" si="4"/>
        <v>0</v>
      </c>
      <c r="AZ42" s="130"/>
      <c r="BA42" s="130"/>
      <c r="BB42" s="130"/>
      <c r="BC42" s="130"/>
      <c r="BD42" s="130"/>
      <c r="BE42" s="130"/>
    </row>
    <row r="43" spans="1:57" ht="20.100000000000001" customHeight="1" thickBot="1">
      <c r="A43" s="34"/>
      <c r="B43" s="88" t="s">
        <v>72</v>
      </c>
      <c r="C43" s="86">
        <v>0.5625</v>
      </c>
      <c r="D43" s="86" t="s">
        <v>229</v>
      </c>
      <c r="E43" s="86" t="s">
        <v>229</v>
      </c>
      <c r="F43" s="87"/>
      <c r="G43"/>
      <c r="H43" s="112">
        <f t="shared" si="5"/>
        <v>0</v>
      </c>
      <c r="I43" s="15">
        <f t="shared" si="10"/>
        <v>0</v>
      </c>
      <c r="K43" s="17"/>
      <c r="L43" s="109"/>
      <c r="M43" s="109"/>
      <c r="N43" s="109"/>
      <c r="O43" s="109"/>
      <c r="P43" s="109"/>
      <c r="Q43" s="17"/>
      <c r="R43" s="17"/>
      <c r="S43" s="109"/>
      <c r="T43" s="109"/>
      <c r="U43" s="109"/>
      <c r="V43" s="109"/>
      <c r="W43" s="109"/>
      <c r="X43" s="17"/>
      <c r="Y43" s="17"/>
      <c r="Z43" s="109"/>
      <c r="AA43" s="109"/>
      <c r="AB43" s="109"/>
      <c r="AC43" s="109"/>
      <c r="AD43" s="109"/>
      <c r="AE43" s="17"/>
      <c r="AF43" s="17"/>
      <c r="AG43" s="109"/>
      <c r="AH43" s="109"/>
      <c r="AI43" s="109"/>
      <c r="AJ43" s="109"/>
      <c r="AK43" s="109"/>
      <c r="AL43" s="17"/>
      <c r="AM43" s="17"/>
      <c r="AN43" s="109"/>
      <c r="AO43" s="109"/>
      <c r="AP43" s="109"/>
      <c r="AR43" s="129">
        <f t="shared" si="6"/>
        <v>0</v>
      </c>
      <c r="AS43" s="129">
        <f t="shared" si="7"/>
        <v>0</v>
      </c>
      <c r="AT43" s="129">
        <f t="shared" si="8"/>
        <v>0</v>
      </c>
      <c r="AU43" s="129">
        <f t="shared" si="0"/>
        <v>0</v>
      </c>
      <c r="AV43" s="129" t="str">
        <f t="shared" si="1"/>
        <v>0</v>
      </c>
      <c r="AW43" s="129" t="str">
        <f t="shared" si="2"/>
        <v>0</v>
      </c>
      <c r="AX43" s="129" t="str">
        <f t="shared" si="3"/>
        <v>0</v>
      </c>
      <c r="AY43" s="129" t="str">
        <f t="shared" si="4"/>
        <v>0</v>
      </c>
      <c r="AZ43" s="130"/>
      <c r="BA43" s="130"/>
      <c r="BB43" s="130"/>
      <c r="BC43" s="130"/>
      <c r="BD43" s="130"/>
      <c r="BE43" s="130"/>
    </row>
    <row r="44" spans="1:57" ht="20.100000000000001" customHeight="1" thickBot="1">
      <c r="A44" s="34"/>
      <c r="B44" s="89" t="s">
        <v>73</v>
      </c>
      <c r="C44" s="90"/>
      <c r="D44" s="91" t="s">
        <v>145</v>
      </c>
      <c r="E44" s="91" t="s">
        <v>146</v>
      </c>
      <c r="F44" s="111">
        <v>114</v>
      </c>
      <c r="G44"/>
      <c r="H44" s="112">
        <f t="shared" si="5"/>
        <v>0</v>
      </c>
      <c r="I44" s="15">
        <f t="shared" si="10"/>
        <v>0</v>
      </c>
      <c r="K44" s="155"/>
      <c r="L44" s="109"/>
      <c r="M44" s="109"/>
      <c r="N44" s="109"/>
      <c r="O44" s="109"/>
      <c r="P44" s="109"/>
      <c r="Q44" s="155"/>
      <c r="R44" s="155"/>
      <c r="S44" s="109"/>
      <c r="T44" s="109"/>
      <c r="U44" s="109"/>
      <c r="V44" s="109"/>
      <c r="W44" s="109"/>
      <c r="X44" s="155"/>
      <c r="Y44" s="155"/>
      <c r="Z44" s="109"/>
      <c r="AA44" s="109"/>
      <c r="AB44" s="109"/>
      <c r="AC44" s="109"/>
      <c r="AD44" s="109"/>
      <c r="AE44" s="155"/>
      <c r="AF44" s="155"/>
      <c r="AG44" s="109"/>
      <c r="AH44" s="109"/>
      <c r="AI44" s="109"/>
      <c r="AJ44" s="109"/>
      <c r="AK44" s="109"/>
      <c r="AL44" s="155"/>
      <c r="AM44" s="155"/>
      <c r="AN44" s="109"/>
      <c r="AO44" s="109"/>
      <c r="AP44" s="109"/>
      <c r="AR44" s="129">
        <f t="shared" si="6"/>
        <v>0</v>
      </c>
      <c r="AS44" s="129">
        <f t="shared" si="7"/>
        <v>0</v>
      </c>
      <c r="AT44" s="129">
        <f t="shared" si="8"/>
        <v>0</v>
      </c>
      <c r="AU44" s="129">
        <f t="shared" si="0"/>
        <v>0</v>
      </c>
      <c r="AV44" s="129" t="str">
        <f t="shared" si="1"/>
        <v>0</v>
      </c>
      <c r="AW44" s="129" t="str">
        <f t="shared" si="2"/>
        <v>0</v>
      </c>
      <c r="AX44" s="129" t="str">
        <f t="shared" si="3"/>
        <v>0</v>
      </c>
      <c r="AY44" s="129" t="str">
        <f t="shared" si="4"/>
        <v>0</v>
      </c>
      <c r="AZ44" s="130"/>
      <c r="BA44" s="130"/>
      <c r="BB44" s="130"/>
      <c r="BC44" s="130"/>
      <c r="BD44" s="130"/>
      <c r="BE44" s="130"/>
    </row>
    <row r="45" spans="1:57" ht="20.100000000000001" customHeight="1" thickBot="1">
      <c r="A45" s="34"/>
      <c r="B45" s="89" t="s">
        <v>73</v>
      </c>
      <c r="C45" s="90"/>
      <c r="D45" s="91" t="s">
        <v>245</v>
      </c>
      <c r="E45" s="91" t="s">
        <v>246</v>
      </c>
      <c r="F45" s="111">
        <v>161</v>
      </c>
      <c r="G45"/>
      <c r="H45" s="112">
        <f t="shared" si="5"/>
        <v>0</v>
      </c>
      <c r="I45" s="15">
        <f t="shared" si="10"/>
        <v>0</v>
      </c>
      <c r="K45" s="155"/>
      <c r="L45" s="109"/>
      <c r="M45" s="109"/>
      <c r="N45" s="109"/>
      <c r="O45" s="109"/>
      <c r="P45" s="109"/>
      <c r="Q45" s="155"/>
      <c r="R45" s="155"/>
      <c r="S45" s="109"/>
      <c r="T45" s="109"/>
      <c r="U45" s="109"/>
      <c r="V45" s="109"/>
      <c r="W45" s="109"/>
      <c r="X45" s="155"/>
      <c r="Y45" s="155"/>
      <c r="Z45" s="109"/>
      <c r="AA45" s="109"/>
      <c r="AB45" s="109"/>
      <c r="AC45" s="109"/>
      <c r="AD45" s="109"/>
      <c r="AE45" s="155"/>
      <c r="AF45" s="155"/>
      <c r="AG45" s="109"/>
      <c r="AH45" s="109"/>
      <c r="AI45" s="109"/>
      <c r="AJ45" s="109"/>
      <c r="AK45" s="109"/>
      <c r="AL45" s="155"/>
      <c r="AM45" s="155"/>
      <c r="AN45" s="109"/>
      <c r="AO45" s="109"/>
      <c r="AP45" s="109"/>
      <c r="AR45" s="129">
        <f t="shared" si="6"/>
        <v>0</v>
      </c>
      <c r="AS45" s="129">
        <f t="shared" si="7"/>
        <v>0</v>
      </c>
      <c r="AT45" s="129">
        <f t="shared" si="8"/>
        <v>0</v>
      </c>
      <c r="AU45" s="129">
        <f t="shared" si="0"/>
        <v>0</v>
      </c>
      <c r="AV45" s="129" t="str">
        <f t="shared" si="1"/>
        <v>0</v>
      </c>
      <c r="AW45" s="129" t="str">
        <f t="shared" si="2"/>
        <v>0</v>
      </c>
      <c r="AX45" s="129" t="str">
        <f t="shared" si="3"/>
        <v>0</v>
      </c>
      <c r="AY45" s="129" t="str">
        <f t="shared" si="4"/>
        <v>0</v>
      </c>
      <c r="AZ45" s="130"/>
      <c r="BA45" s="130"/>
      <c r="BB45" s="130"/>
      <c r="BC45" s="130"/>
      <c r="BD45" s="130"/>
      <c r="BE45" s="130"/>
    </row>
    <row r="46" spans="1:57" ht="22.5" customHeight="1" thickBot="1">
      <c r="A46" s="34"/>
      <c r="B46" s="88" t="s">
        <v>72</v>
      </c>
      <c r="C46" s="86">
        <v>0.625</v>
      </c>
      <c r="D46" s="86" t="s">
        <v>149</v>
      </c>
      <c r="E46" s="86" t="s">
        <v>184</v>
      </c>
      <c r="F46" s="87"/>
      <c r="G46"/>
      <c r="H46" s="112">
        <f t="shared" si="5"/>
        <v>0</v>
      </c>
      <c r="I46" s="15">
        <f t="shared" si="10"/>
        <v>0</v>
      </c>
      <c r="K46" s="17"/>
      <c r="L46" s="109"/>
      <c r="M46" s="109"/>
      <c r="N46" s="109"/>
      <c r="O46" s="109"/>
      <c r="P46" s="109"/>
      <c r="Q46" s="17"/>
      <c r="R46" s="17"/>
      <c r="S46" s="109"/>
      <c r="T46" s="109"/>
      <c r="U46" s="109"/>
      <c r="V46" s="109"/>
      <c r="W46" s="109"/>
      <c r="X46" s="17"/>
      <c r="Y46" s="17"/>
      <c r="Z46" s="109"/>
      <c r="AA46" s="109"/>
      <c r="AB46" s="109"/>
      <c r="AC46" s="109"/>
      <c r="AD46" s="109"/>
      <c r="AE46" s="17"/>
      <c r="AF46" s="17"/>
      <c r="AG46" s="109"/>
      <c r="AH46" s="109"/>
      <c r="AI46" s="109"/>
      <c r="AJ46" s="109"/>
      <c r="AK46" s="109"/>
      <c r="AL46" s="17"/>
      <c r="AM46" s="17"/>
      <c r="AN46" s="109"/>
      <c r="AO46" s="109"/>
      <c r="AP46" s="109"/>
      <c r="AR46" s="129">
        <f t="shared" si="6"/>
        <v>0</v>
      </c>
      <c r="AS46" s="129">
        <f t="shared" si="7"/>
        <v>0</v>
      </c>
      <c r="AT46" s="129">
        <f t="shared" si="8"/>
        <v>0</v>
      </c>
      <c r="AU46" s="129">
        <f t="shared" si="0"/>
        <v>0</v>
      </c>
      <c r="AV46" s="129" t="str">
        <f t="shared" si="1"/>
        <v>0</v>
      </c>
      <c r="AW46" s="129" t="str">
        <f t="shared" si="2"/>
        <v>0</v>
      </c>
      <c r="AX46" s="129" t="str">
        <f t="shared" si="3"/>
        <v>0</v>
      </c>
      <c r="AY46" s="129" t="str">
        <f t="shared" si="4"/>
        <v>0</v>
      </c>
      <c r="AZ46" s="130"/>
      <c r="BA46" s="130"/>
      <c r="BB46" s="130"/>
      <c r="BC46" s="130"/>
      <c r="BD46" s="130"/>
      <c r="BE46" s="130"/>
    </row>
    <row r="47" spans="1:57" ht="20.100000000000001" customHeight="1" thickBot="1">
      <c r="A47" s="34"/>
      <c r="B47" s="88" t="s">
        <v>72</v>
      </c>
      <c r="C47" s="86">
        <v>0.64583333333333337</v>
      </c>
      <c r="D47" s="86" t="s">
        <v>183</v>
      </c>
      <c r="E47" s="86" t="s">
        <v>185</v>
      </c>
      <c r="F47" s="87"/>
      <c r="G47"/>
      <c r="H47" s="112">
        <f t="shared" si="5"/>
        <v>0</v>
      </c>
      <c r="I47" s="15">
        <f t="shared" si="10"/>
        <v>0</v>
      </c>
      <c r="K47" s="17"/>
      <c r="L47" s="109"/>
      <c r="M47" s="109"/>
      <c r="N47" s="109"/>
      <c r="O47" s="109"/>
      <c r="P47" s="109"/>
      <c r="Q47" s="17"/>
      <c r="R47" s="17"/>
      <c r="S47" s="109"/>
      <c r="T47" s="109"/>
      <c r="U47" s="109"/>
      <c r="V47" s="109"/>
      <c r="W47" s="109"/>
      <c r="X47" s="17"/>
      <c r="Y47" s="17"/>
      <c r="Z47" s="109"/>
      <c r="AA47" s="109"/>
      <c r="AB47" s="109"/>
      <c r="AC47" s="109"/>
      <c r="AD47" s="109"/>
      <c r="AE47" s="17"/>
      <c r="AF47" s="17"/>
      <c r="AG47" s="109"/>
      <c r="AH47" s="109"/>
      <c r="AI47" s="109"/>
      <c r="AJ47" s="109"/>
      <c r="AK47" s="109"/>
      <c r="AL47" s="17"/>
      <c r="AM47" s="17"/>
      <c r="AN47" s="109"/>
      <c r="AO47" s="109"/>
      <c r="AP47" s="109"/>
      <c r="AR47" s="129">
        <f t="shared" si="6"/>
        <v>0</v>
      </c>
      <c r="AS47" s="129">
        <f t="shared" si="7"/>
        <v>0</v>
      </c>
      <c r="AT47" s="129">
        <f t="shared" si="8"/>
        <v>0</v>
      </c>
      <c r="AU47" s="129">
        <f t="shared" si="0"/>
        <v>0</v>
      </c>
      <c r="AV47" s="129" t="str">
        <f t="shared" si="1"/>
        <v>0</v>
      </c>
      <c r="AW47" s="129" t="str">
        <f t="shared" si="2"/>
        <v>0</v>
      </c>
      <c r="AX47" s="129" t="str">
        <f t="shared" si="3"/>
        <v>0</v>
      </c>
      <c r="AY47" s="129" t="str">
        <f t="shared" si="4"/>
        <v>0</v>
      </c>
      <c r="AZ47" s="130"/>
      <c r="BA47" s="130"/>
      <c r="BB47" s="130"/>
      <c r="BC47" s="130"/>
      <c r="BD47" s="130"/>
      <c r="BE47" s="130"/>
    </row>
    <row r="48" spans="1:57" ht="20.100000000000001" customHeight="1" thickBot="1">
      <c r="A48" s="35"/>
      <c r="B48" s="88" t="s">
        <v>72</v>
      </c>
      <c r="C48" s="86">
        <v>0.66666666666666663</v>
      </c>
      <c r="D48" s="86" t="s">
        <v>229</v>
      </c>
      <c r="E48" s="86" t="s">
        <v>229</v>
      </c>
      <c r="F48" s="87"/>
      <c r="G48"/>
      <c r="H48" s="112">
        <f t="shared" si="5"/>
        <v>0</v>
      </c>
      <c r="I48" s="15">
        <f t="shared" si="10"/>
        <v>0</v>
      </c>
      <c r="K48" s="17"/>
      <c r="L48" s="109"/>
      <c r="M48" s="109"/>
      <c r="N48" s="109"/>
      <c r="O48" s="109"/>
      <c r="P48" s="109"/>
      <c r="Q48" s="17"/>
      <c r="R48" s="17"/>
      <c r="S48" s="109"/>
      <c r="T48" s="109"/>
      <c r="U48" s="109"/>
      <c r="V48" s="109"/>
      <c r="W48" s="109"/>
      <c r="X48" s="17"/>
      <c r="Y48" s="17"/>
      <c r="Z48" s="109"/>
      <c r="AA48" s="109"/>
      <c r="AB48" s="109"/>
      <c r="AC48" s="109"/>
      <c r="AD48" s="109"/>
      <c r="AE48" s="17"/>
      <c r="AF48" s="17"/>
      <c r="AG48" s="109"/>
      <c r="AH48" s="109"/>
      <c r="AI48" s="109"/>
      <c r="AJ48" s="109"/>
      <c r="AK48" s="109"/>
      <c r="AL48" s="17"/>
      <c r="AM48" s="17"/>
      <c r="AN48" s="109"/>
      <c r="AO48" s="109"/>
      <c r="AP48" s="109"/>
      <c r="AR48" s="129">
        <f t="shared" si="6"/>
        <v>0</v>
      </c>
      <c r="AS48" s="129">
        <f t="shared" si="7"/>
        <v>0</v>
      </c>
      <c r="AT48" s="129">
        <f t="shared" si="8"/>
        <v>0</v>
      </c>
      <c r="AU48" s="129">
        <f t="shared" si="0"/>
        <v>0</v>
      </c>
      <c r="AV48" s="129" t="str">
        <f t="shared" si="1"/>
        <v>0</v>
      </c>
      <c r="AW48" s="129" t="str">
        <f t="shared" si="2"/>
        <v>0</v>
      </c>
      <c r="AX48" s="129" t="str">
        <f t="shared" si="3"/>
        <v>0</v>
      </c>
      <c r="AY48" s="129" t="str">
        <f t="shared" si="4"/>
        <v>0</v>
      </c>
      <c r="AZ48" s="130"/>
      <c r="BA48" s="130"/>
      <c r="BB48" s="130"/>
      <c r="BC48" s="130"/>
      <c r="BD48" s="130"/>
      <c r="BE48" s="130"/>
    </row>
    <row r="49" spans="1:57" ht="20.100000000000001" customHeight="1" thickBot="1">
      <c r="A49" s="34"/>
      <c r="B49" s="89" t="s">
        <v>73</v>
      </c>
      <c r="C49" s="90"/>
      <c r="D49" s="90" t="s">
        <v>297</v>
      </c>
      <c r="E49" s="90" t="s">
        <v>298</v>
      </c>
      <c r="F49" s="111">
        <v>180</v>
      </c>
      <c r="G49"/>
      <c r="H49" s="112">
        <f t="shared" si="5"/>
        <v>0</v>
      </c>
      <c r="I49" s="15">
        <f>SUM(AV49:AY49)</f>
        <v>0</v>
      </c>
      <c r="K49" s="155"/>
      <c r="L49" s="109"/>
      <c r="M49" s="109"/>
      <c r="N49" s="109"/>
      <c r="O49" s="109"/>
      <c r="P49" s="109"/>
      <c r="Q49" s="155"/>
      <c r="R49" s="155"/>
      <c r="S49" s="109"/>
      <c r="T49" s="109"/>
      <c r="U49" s="109"/>
      <c r="V49" s="109"/>
      <c r="W49" s="109"/>
      <c r="X49" s="155"/>
      <c r="Y49" s="155"/>
      <c r="Z49" s="109"/>
      <c r="AA49" s="109"/>
      <c r="AB49" s="109"/>
      <c r="AC49" s="109"/>
      <c r="AD49" s="109"/>
      <c r="AE49" s="155"/>
      <c r="AF49" s="155"/>
      <c r="AG49" s="109"/>
      <c r="AH49" s="109"/>
      <c r="AI49" s="109"/>
      <c r="AJ49" s="109"/>
      <c r="AK49" s="109"/>
      <c r="AL49" s="155"/>
      <c r="AM49" s="155"/>
      <c r="AN49" s="109"/>
      <c r="AO49" s="109"/>
      <c r="AP49" s="109"/>
      <c r="AR49" s="129">
        <f t="shared" si="6"/>
        <v>0</v>
      </c>
      <c r="AS49" s="129">
        <f t="shared" si="7"/>
        <v>0</v>
      </c>
      <c r="AT49" s="129">
        <f t="shared" si="8"/>
        <v>0</v>
      </c>
      <c r="AU49" s="129">
        <f t="shared" si="0"/>
        <v>0</v>
      </c>
      <c r="AV49" s="129" t="str">
        <f t="shared" ref="AV49" si="11">IF(AR49&gt;0,($F49*AR49*$F$14),"0")</f>
        <v>0</v>
      </c>
      <c r="AW49" s="129" t="str">
        <f t="shared" ref="AW49" si="12">IF(AS49&gt;0,($F49*AS49*$F$15),"0")</f>
        <v>0</v>
      </c>
      <c r="AX49" s="129" t="str">
        <f t="shared" ref="AX49" si="13">IF(AT49&gt;0,($F49*AT49*$F$16),"0")</f>
        <v>0</v>
      </c>
      <c r="AY49" s="129" t="str">
        <f t="shared" ref="AY49" si="14">IF(AU49&gt;0,($F49*AU49*$F$17),"0")</f>
        <v>0</v>
      </c>
      <c r="AZ49" s="130"/>
      <c r="BA49" s="130"/>
      <c r="BB49" s="130"/>
      <c r="BC49" s="130"/>
      <c r="BD49" s="130"/>
      <c r="BE49" s="130"/>
    </row>
    <row r="50" spans="1:57" ht="20.100000000000001" customHeight="1" thickBot="1">
      <c r="A50" s="34"/>
      <c r="B50" s="88" t="s">
        <v>72</v>
      </c>
      <c r="C50" s="86">
        <v>0.6875</v>
      </c>
      <c r="D50" s="86" t="s">
        <v>193</v>
      </c>
      <c r="E50" s="86" t="s">
        <v>275</v>
      </c>
      <c r="F50" s="87"/>
      <c r="G50"/>
      <c r="H50" s="112">
        <f t="shared" si="5"/>
        <v>0</v>
      </c>
      <c r="I50" s="15">
        <f t="shared" ref="I50:I64" si="15">SUM(AV50:AY50)</f>
        <v>0</v>
      </c>
      <c r="K50" s="17"/>
      <c r="L50" s="109"/>
      <c r="M50" s="109"/>
      <c r="N50" s="109"/>
      <c r="O50" s="109"/>
      <c r="P50" s="109"/>
      <c r="Q50" s="17"/>
      <c r="R50" s="17"/>
      <c r="S50" s="109"/>
      <c r="T50" s="109"/>
      <c r="U50" s="109"/>
      <c r="V50" s="109"/>
      <c r="W50" s="109"/>
      <c r="X50" s="17"/>
      <c r="Y50" s="17"/>
      <c r="Z50" s="109"/>
      <c r="AA50" s="109"/>
      <c r="AB50" s="109"/>
      <c r="AC50" s="109"/>
      <c r="AD50" s="109"/>
      <c r="AE50" s="17"/>
      <c r="AF50" s="17"/>
      <c r="AG50" s="109"/>
      <c r="AH50" s="109"/>
      <c r="AI50" s="109"/>
      <c r="AJ50" s="109"/>
      <c r="AK50" s="109"/>
      <c r="AL50" s="17"/>
      <c r="AM50" s="17"/>
      <c r="AN50" s="109"/>
      <c r="AO50" s="109"/>
      <c r="AP50" s="109"/>
      <c r="AR50" s="129">
        <f t="shared" si="6"/>
        <v>0</v>
      </c>
      <c r="AS50" s="129">
        <f t="shared" si="7"/>
        <v>0</v>
      </c>
      <c r="AT50" s="129">
        <f t="shared" si="8"/>
        <v>0</v>
      </c>
      <c r="AU50" s="129">
        <f t="shared" si="0"/>
        <v>0</v>
      </c>
      <c r="AV50" s="129" t="str">
        <f t="shared" si="1"/>
        <v>0</v>
      </c>
      <c r="AW50" s="129" t="str">
        <f t="shared" si="2"/>
        <v>0</v>
      </c>
      <c r="AX50" s="129" t="str">
        <f t="shared" si="3"/>
        <v>0</v>
      </c>
      <c r="AY50" s="129" t="str">
        <f t="shared" si="4"/>
        <v>0</v>
      </c>
      <c r="AZ50" s="130"/>
      <c r="BA50" s="130"/>
      <c r="BB50" s="130"/>
      <c r="BC50" s="130"/>
      <c r="BD50" s="130"/>
      <c r="BE50" s="130"/>
    </row>
    <row r="51" spans="1:57" ht="20.100000000000001" customHeight="1" thickBot="1">
      <c r="A51" s="34"/>
      <c r="B51" s="89" t="s">
        <v>73</v>
      </c>
      <c r="C51" s="90"/>
      <c r="D51" s="90" t="s">
        <v>131</v>
      </c>
      <c r="E51" s="90" t="s">
        <v>200</v>
      </c>
      <c r="F51" s="111">
        <v>199</v>
      </c>
      <c r="G51"/>
      <c r="H51" s="112">
        <f t="shared" si="5"/>
        <v>0</v>
      </c>
      <c r="I51" s="15">
        <f t="shared" si="15"/>
        <v>0</v>
      </c>
      <c r="K51" s="155"/>
      <c r="L51" s="109"/>
      <c r="M51" s="109"/>
      <c r="N51" s="109"/>
      <c r="O51" s="109"/>
      <c r="P51" s="109"/>
      <c r="Q51" s="155"/>
      <c r="R51" s="155"/>
      <c r="S51" s="109"/>
      <c r="T51" s="109"/>
      <c r="U51" s="109"/>
      <c r="V51" s="109"/>
      <c r="W51" s="109"/>
      <c r="X51" s="155"/>
      <c r="Y51" s="155"/>
      <c r="Z51" s="109"/>
      <c r="AA51" s="109"/>
      <c r="AB51" s="109"/>
      <c r="AC51" s="109"/>
      <c r="AD51" s="109"/>
      <c r="AE51" s="155"/>
      <c r="AF51" s="155"/>
      <c r="AG51" s="109"/>
      <c r="AH51" s="109"/>
      <c r="AI51" s="109"/>
      <c r="AJ51" s="109"/>
      <c r="AK51" s="109"/>
      <c r="AL51" s="155"/>
      <c r="AM51" s="155"/>
      <c r="AN51" s="109"/>
      <c r="AO51" s="109"/>
      <c r="AP51" s="109"/>
      <c r="AR51" s="129">
        <f t="shared" si="6"/>
        <v>0</v>
      </c>
      <c r="AS51" s="129">
        <f t="shared" si="7"/>
        <v>0</v>
      </c>
      <c r="AT51" s="129">
        <f t="shared" si="8"/>
        <v>0</v>
      </c>
      <c r="AU51" s="129">
        <f t="shared" si="0"/>
        <v>0</v>
      </c>
      <c r="AV51" s="129" t="str">
        <f t="shared" si="1"/>
        <v>0</v>
      </c>
      <c r="AW51" s="129" t="str">
        <f t="shared" si="2"/>
        <v>0</v>
      </c>
      <c r="AX51" s="129" t="str">
        <f t="shared" si="3"/>
        <v>0</v>
      </c>
      <c r="AY51" s="129" t="str">
        <f t="shared" si="4"/>
        <v>0</v>
      </c>
      <c r="AZ51" s="130"/>
      <c r="BA51" s="130"/>
      <c r="BB51" s="130"/>
      <c r="BC51" s="130"/>
      <c r="BD51" s="130"/>
      <c r="BE51" s="130"/>
    </row>
    <row r="52" spans="1:57" ht="20.100000000000001" customHeight="1" thickBot="1">
      <c r="A52" s="34"/>
      <c r="B52" s="88" t="s">
        <v>72</v>
      </c>
      <c r="C52" s="86">
        <v>0.72916666666666663</v>
      </c>
      <c r="D52" s="86" t="s">
        <v>78</v>
      </c>
      <c r="E52" s="86" t="s">
        <v>251</v>
      </c>
      <c r="F52" s="87"/>
      <c r="G52"/>
      <c r="H52" s="112">
        <f t="shared" si="5"/>
        <v>0</v>
      </c>
      <c r="I52" s="15">
        <f t="shared" si="15"/>
        <v>0</v>
      </c>
      <c r="K52" s="17"/>
      <c r="L52" s="109"/>
      <c r="M52" s="109"/>
      <c r="N52" s="109"/>
      <c r="O52" s="109"/>
      <c r="P52" s="109"/>
      <c r="Q52" s="17"/>
      <c r="R52" s="17"/>
      <c r="S52" s="109"/>
      <c r="T52" s="109"/>
      <c r="U52" s="109"/>
      <c r="V52" s="109"/>
      <c r="W52" s="109"/>
      <c r="X52" s="17"/>
      <c r="Y52" s="17"/>
      <c r="Z52" s="109"/>
      <c r="AA52" s="109"/>
      <c r="AB52" s="109"/>
      <c r="AC52" s="109"/>
      <c r="AD52" s="109"/>
      <c r="AE52" s="17"/>
      <c r="AF52" s="17"/>
      <c r="AG52" s="109"/>
      <c r="AH52" s="109"/>
      <c r="AI52" s="109"/>
      <c r="AJ52" s="109"/>
      <c r="AK52" s="109"/>
      <c r="AL52" s="17"/>
      <c r="AM52" s="17"/>
      <c r="AN52" s="109"/>
      <c r="AO52" s="109"/>
      <c r="AP52" s="109"/>
      <c r="AR52" s="129">
        <f t="shared" si="6"/>
        <v>0</v>
      </c>
      <c r="AS52" s="129">
        <f t="shared" si="7"/>
        <v>0</v>
      </c>
      <c r="AT52" s="129">
        <f t="shared" si="8"/>
        <v>0</v>
      </c>
      <c r="AU52" s="129">
        <f t="shared" si="0"/>
        <v>0</v>
      </c>
      <c r="AV52" s="129" t="str">
        <f t="shared" si="1"/>
        <v>0</v>
      </c>
      <c r="AW52" s="129" t="str">
        <f t="shared" si="2"/>
        <v>0</v>
      </c>
      <c r="AX52" s="129" t="str">
        <f t="shared" si="3"/>
        <v>0</v>
      </c>
      <c r="AY52" s="129" t="str">
        <f t="shared" si="4"/>
        <v>0</v>
      </c>
      <c r="AZ52" s="130"/>
      <c r="BA52" s="130"/>
      <c r="BB52" s="130"/>
      <c r="BC52" s="130"/>
      <c r="BD52" s="130"/>
      <c r="BE52" s="130"/>
    </row>
    <row r="53" spans="1:57" ht="20.100000000000001" customHeight="1" thickBot="1">
      <c r="A53" s="34"/>
      <c r="B53" s="89" t="s">
        <v>73</v>
      </c>
      <c r="C53" s="90"/>
      <c r="D53" s="90" t="s">
        <v>247</v>
      </c>
      <c r="E53" s="90" t="s">
        <v>248</v>
      </c>
      <c r="F53" s="111">
        <v>222</v>
      </c>
      <c r="G53"/>
      <c r="H53" s="112">
        <f t="shared" si="5"/>
        <v>0</v>
      </c>
      <c r="I53" s="15">
        <f t="shared" si="15"/>
        <v>0</v>
      </c>
      <c r="K53" s="155"/>
      <c r="L53" s="109"/>
      <c r="M53" s="109"/>
      <c r="N53" s="109"/>
      <c r="O53" s="109"/>
      <c r="P53" s="109"/>
      <c r="Q53" s="155"/>
      <c r="R53" s="155"/>
      <c r="S53" s="109"/>
      <c r="T53" s="109"/>
      <c r="U53" s="109"/>
      <c r="V53" s="109"/>
      <c r="W53" s="109"/>
      <c r="X53" s="155"/>
      <c r="Y53" s="155"/>
      <c r="Z53" s="109"/>
      <c r="AA53" s="109"/>
      <c r="AB53" s="109"/>
      <c r="AC53" s="109"/>
      <c r="AD53" s="109"/>
      <c r="AE53" s="155"/>
      <c r="AF53" s="155"/>
      <c r="AG53" s="109"/>
      <c r="AH53" s="109"/>
      <c r="AI53" s="109"/>
      <c r="AJ53" s="109"/>
      <c r="AK53" s="109"/>
      <c r="AL53" s="155"/>
      <c r="AM53" s="155"/>
      <c r="AN53" s="109"/>
      <c r="AO53" s="109"/>
      <c r="AP53" s="109"/>
      <c r="AR53" s="129">
        <f t="shared" si="6"/>
        <v>0</v>
      </c>
      <c r="AS53" s="129">
        <f t="shared" si="7"/>
        <v>0</v>
      </c>
      <c r="AT53" s="129">
        <f t="shared" si="8"/>
        <v>0</v>
      </c>
      <c r="AU53" s="129">
        <f t="shared" si="0"/>
        <v>0</v>
      </c>
      <c r="AV53" s="129" t="str">
        <f t="shared" si="1"/>
        <v>0</v>
      </c>
      <c r="AW53" s="129" t="str">
        <f t="shared" si="2"/>
        <v>0</v>
      </c>
      <c r="AX53" s="129" t="str">
        <f t="shared" si="3"/>
        <v>0</v>
      </c>
      <c r="AY53" s="129" t="str">
        <f t="shared" si="4"/>
        <v>0</v>
      </c>
      <c r="AZ53" s="130"/>
      <c r="BA53" s="130"/>
      <c r="BB53" s="130"/>
      <c r="BC53" s="130"/>
      <c r="BD53" s="130"/>
      <c r="BE53" s="130"/>
    </row>
    <row r="54" spans="1:57" ht="20.100000000000001" customHeight="1" thickBot="1">
      <c r="A54" s="34"/>
      <c r="B54" s="88" t="s">
        <v>72</v>
      </c>
      <c r="C54" s="86">
        <v>0.77083333333333337</v>
      </c>
      <c r="D54" s="113" t="s">
        <v>258</v>
      </c>
      <c r="E54" s="86" t="s">
        <v>258</v>
      </c>
      <c r="F54" s="87"/>
      <c r="G54"/>
      <c r="H54" s="112">
        <f t="shared" si="5"/>
        <v>0</v>
      </c>
      <c r="I54" s="15">
        <f t="shared" si="15"/>
        <v>0</v>
      </c>
      <c r="K54" s="17"/>
      <c r="L54" s="109"/>
      <c r="M54" s="109"/>
      <c r="N54" s="109"/>
      <c r="O54" s="109"/>
      <c r="P54" s="109"/>
      <c r="Q54" s="17"/>
      <c r="R54" s="17"/>
      <c r="S54" s="109"/>
      <c r="T54" s="109"/>
      <c r="U54" s="109"/>
      <c r="V54" s="109"/>
      <c r="W54" s="109"/>
      <c r="X54" s="17"/>
      <c r="Y54" s="17"/>
      <c r="Z54" s="109"/>
      <c r="AA54" s="109"/>
      <c r="AB54" s="109"/>
      <c r="AC54" s="109"/>
      <c r="AD54" s="109"/>
      <c r="AE54" s="17"/>
      <c r="AF54" s="17"/>
      <c r="AG54" s="109"/>
      <c r="AH54" s="109"/>
      <c r="AI54" s="109"/>
      <c r="AJ54" s="109"/>
      <c r="AK54" s="109"/>
      <c r="AL54" s="17"/>
      <c r="AM54" s="17"/>
      <c r="AN54" s="109"/>
      <c r="AO54" s="109"/>
      <c r="AP54" s="109"/>
      <c r="AR54" s="129">
        <f t="shared" si="6"/>
        <v>0</v>
      </c>
      <c r="AS54" s="129">
        <f t="shared" si="7"/>
        <v>0</v>
      </c>
      <c r="AT54" s="129">
        <f t="shared" si="8"/>
        <v>0</v>
      </c>
      <c r="AU54" s="129">
        <f t="shared" si="0"/>
        <v>0</v>
      </c>
      <c r="AV54" s="129" t="str">
        <f t="shared" si="1"/>
        <v>0</v>
      </c>
      <c r="AW54" s="129" t="str">
        <f t="shared" si="2"/>
        <v>0</v>
      </c>
      <c r="AX54" s="129" t="str">
        <f t="shared" si="3"/>
        <v>0</v>
      </c>
      <c r="AY54" s="129" t="str">
        <f t="shared" si="4"/>
        <v>0</v>
      </c>
      <c r="AZ54" s="130"/>
      <c r="BA54" s="130"/>
      <c r="BB54" s="130"/>
      <c r="BC54" s="130"/>
      <c r="BD54" s="130"/>
      <c r="BE54" s="130"/>
    </row>
    <row r="55" spans="1:57" ht="20.100000000000001" customHeight="1" thickBot="1">
      <c r="A55" s="34"/>
      <c r="B55" s="89" t="s">
        <v>73</v>
      </c>
      <c r="C55" s="90"/>
      <c r="D55" s="90" t="s">
        <v>249</v>
      </c>
      <c r="E55" s="90" t="s">
        <v>250</v>
      </c>
      <c r="F55" s="111">
        <v>291</v>
      </c>
      <c r="G55"/>
      <c r="H55" s="112">
        <f t="shared" si="5"/>
        <v>0</v>
      </c>
      <c r="I55" s="15">
        <f>SUM(AV55:AY55)</f>
        <v>0</v>
      </c>
      <c r="K55" s="155"/>
      <c r="L55" s="109"/>
      <c r="M55" s="109"/>
      <c r="N55" s="109"/>
      <c r="O55" s="109"/>
      <c r="P55" s="109"/>
      <c r="Q55" s="155"/>
      <c r="R55" s="155"/>
      <c r="S55" s="109"/>
      <c r="T55" s="109"/>
      <c r="U55" s="109"/>
      <c r="V55" s="109"/>
      <c r="W55" s="109"/>
      <c r="X55" s="155"/>
      <c r="Y55" s="155"/>
      <c r="Z55" s="109"/>
      <c r="AA55" s="109"/>
      <c r="AB55" s="109"/>
      <c r="AC55" s="109"/>
      <c r="AD55" s="109"/>
      <c r="AE55" s="155"/>
      <c r="AF55" s="155"/>
      <c r="AG55" s="109"/>
      <c r="AH55" s="109"/>
      <c r="AI55" s="109"/>
      <c r="AJ55" s="109"/>
      <c r="AK55" s="109"/>
      <c r="AL55" s="155"/>
      <c r="AM55" s="155"/>
      <c r="AN55" s="109"/>
      <c r="AO55" s="109"/>
      <c r="AP55" s="109"/>
      <c r="AR55" s="129">
        <f t="shared" si="6"/>
        <v>0</v>
      </c>
      <c r="AS55" s="129">
        <f t="shared" si="7"/>
        <v>0</v>
      </c>
      <c r="AT55" s="129">
        <f t="shared" si="8"/>
        <v>0</v>
      </c>
      <c r="AU55" s="129">
        <f t="shared" si="0"/>
        <v>0</v>
      </c>
      <c r="AV55" s="129" t="str">
        <f t="shared" si="1"/>
        <v>0</v>
      </c>
      <c r="AW55" s="129" t="str">
        <f t="shared" si="2"/>
        <v>0</v>
      </c>
      <c r="AX55" s="129" t="str">
        <f t="shared" si="3"/>
        <v>0</v>
      </c>
      <c r="AY55" s="129" t="str">
        <f t="shared" si="4"/>
        <v>0</v>
      </c>
      <c r="AZ55" s="130"/>
      <c r="BA55" s="130"/>
      <c r="BB55" s="130"/>
      <c r="BC55" s="130"/>
      <c r="BD55" s="130"/>
      <c r="BE55" s="130"/>
    </row>
    <row r="56" spans="1:57" ht="20.100000000000001" customHeight="1" thickBot="1">
      <c r="A56" s="35"/>
      <c r="B56" s="88" t="s">
        <v>72</v>
      </c>
      <c r="C56" s="86">
        <v>0.79166666666666663</v>
      </c>
      <c r="D56" s="86" t="s">
        <v>244</v>
      </c>
      <c r="E56" s="86" t="s">
        <v>276</v>
      </c>
      <c r="F56" s="87"/>
      <c r="G56"/>
      <c r="H56" s="112">
        <f t="shared" si="5"/>
        <v>0</v>
      </c>
      <c r="I56" s="15">
        <f t="shared" si="15"/>
        <v>0</v>
      </c>
      <c r="K56" s="17"/>
      <c r="L56" s="109"/>
      <c r="M56" s="109"/>
      <c r="N56" s="109"/>
      <c r="O56" s="109"/>
      <c r="P56" s="109"/>
      <c r="Q56" s="17"/>
      <c r="R56" s="17"/>
      <c r="S56" s="109"/>
      <c r="T56" s="109"/>
      <c r="U56" s="109"/>
      <c r="V56" s="109"/>
      <c r="W56" s="109"/>
      <c r="X56" s="17"/>
      <c r="Y56" s="17"/>
      <c r="Z56" s="109"/>
      <c r="AA56" s="109"/>
      <c r="AB56" s="109"/>
      <c r="AC56" s="109"/>
      <c r="AD56" s="109"/>
      <c r="AE56" s="17"/>
      <c r="AF56" s="17"/>
      <c r="AG56" s="109"/>
      <c r="AH56" s="109"/>
      <c r="AI56" s="109"/>
      <c r="AJ56" s="109"/>
      <c r="AK56" s="109"/>
      <c r="AL56" s="17"/>
      <c r="AM56" s="17"/>
      <c r="AN56" s="109"/>
      <c r="AO56" s="109"/>
      <c r="AP56" s="109"/>
      <c r="AR56" s="129">
        <f t="shared" si="6"/>
        <v>0</v>
      </c>
      <c r="AS56" s="129">
        <f t="shared" si="7"/>
        <v>0</v>
      </c>
      <c r="AT56" s="129">
        <f t="shared" si="8"/>
        <v>0</v>
      </c>
      <c r="AU56" s="129">
        <f t="shared" si="0"/>
        <v>0</v>
      </c>
      <c r="AV56" s="129" t="str">
        <f t="shared" si="1"/>
        <v>0</v>
      </c>
      <c r="AW56" s="129" t="str">
        <f t="shared" si="2"/>
        <v>0</v>
      </c>
      <c r="AX56" s="129" t="str">
        <f t="shared" si="3"/>
        <v>0</v>
      </c>
      <c r="AY56" s="129" t="str">
        <f t="shared" si="4"/>
        <v>0</v>
      </c>
      <c r="AZ56" s="130"/>
      <c r="BA56" s="130"/>
      <c r="BB56" s="130"/>
      <c r="BC56" s="130"/>
      <c r="BD56" s="130"/>
      <c r="BE56" s="130"/>
    </row>
    <row r="57" spans="1:57" ht="20.100000000000001" customHeight="1" thickBot="1">
      <c r="A57" s="35"/>
      <c r="B57" s="89" t="s">
        <v>73</v>
      </c>
      <c r="C57" s="90"/>
      <c r="D57" s="90" t="s">
        <v>254</v>
      </c>
      <c r="E57" s="90" t="s">
        <v>255</v>
      </c>
      <c r="F57" s="111">
        <v>185</v>
      </c>
      <c r="G57"/>
      <c r="H57" s="112">
        <f t="shared" si="5"/>
        <v>0</v>
      </c>
      <c r="I57" s="15">
        <f t="shared" si="15"/>
        <v>0</v>
      </c>
      <c r="K57" s="155"/>
      <c r="L57" s="109"/>
      <c r="M57" s="109"/>
      <c r="N57" s="109"/>
      <c r="O57" s="109"/>
      <c r="P57" s="109"/>
      <c r="Q57" s="155"/>
      <c r="R57" s="155"/>
      <c r="S57" s="109"/>
      <c r="T57" s="109"/>
      <c r="U57" s="109"/>
      <c r="V57" s="109"/>
      <c r="W57" s="109"/>
      <c r="X57" s="155"/>
      <c r="Y57" s="155"/>
      <c r="Z57" s="109"/>
      <c r="AA57" s="109"/>
      <c r="AB57" s="109"/>
      <c r="AC57" s="109"/>
      <c r="AD57" s="109"/>
      <c r="AE57" s="155"/>
      <c r="AF57" s="155"/>
      <c r="AG57" s="109"/>
      <c r="AH57" s="109"/>
      <c r="AI57" s="109"/>
      <c r="AJ57" s="109"/>
      <c r="AK57" s="109"/>
      <c r="AL57" s="155"/>
      <c r="AM57" s="155"/>
      <c r="AN57" s="109"/>
      <c r="AO57" s="109"/>
      <c r="AP57" s="109"/>
      <c r="AR57" s="129">
        <f t="shared" si="6"/>
        <v>0</v>
      </c>
      <c r="AS57" s="129">
        <f t="shared" si="7"/>
        <v>0</v>
      </c>
      <c r="AT57" s="129">
        <f t="shared" si="8"/>
        <v>0</v>
      </c>
      <c r="AU57" s="129">
        <f t="shared" si="0"/>
        <v>0</v>
      </c>
      <c r="AV57" s="129" t="str">
        <f t="shared" si="1"/>
        <v>0</v>
      </c>
      <c r="AW57" s="129" t="str">
        <f t="shared" si="2"/>
        <v>0</v>
      </c>
      <c r="AX57" s="129" t="str">
        <f t="shared" si="3"/>
        <v>0</v>
      </c>
      <c r="AY57" s="129" t="str">
        <f t="shared" si="4"/>
        <v>0</v>
      </c>
      <c r="AZ57" s="130"/>
      <c r="BA57" s="130"/>
      <c r="BB57" s="130"/>
      <c r="BC57" s="130"/>
      <c r="BD57" s="130"/>
      <c r="BE57" s="130"/>
    </row>
    <row r="58" spans="1:57" ht="20.100000000000001" customHeight="1" thickBot="1">
      <c r="A58" s="34"/>
      <c r="B58" s="88" t="s">
        <v>72</v>
      </c>
      <c r="C58" s="86">
        <v>0.83333333333333337</v>
      </c>
      <c r="D58" s="86" t="s">
        <v>230</v>
      </c>
      <c r="E58" s="86" t="s">
        <v>230</v>
      </c>
      <c r="F58" s="87"/>
      <c r="G58"/>
      <c r="H58" s="112">
        <f t="shared" si="5"/>
        <v>0</v>
      </c>
      <c r="I58" s="15">
        <f t="shared" si="15"/>
        <v>0</v>
      </c>
      <c r="K58" s="17"/>
      <c r="L58" s="109"/>
      <c r="M58" s="109"/>
      <c r="N58" s="109"/>
      <c r="O58" s="109"/>
      <c r="P58" s="109"/>
      <c r="Q58" s="17"/>
      <c r="R58" s="17"/>
      <c r="S58" s="109"/>
      <c r="T58" s="109"/>
      <c r="U58" s="109"/>
      <c r="V58" s="109"/>
      <c r="W58" s="109"/>
      <c r="X58" s="17"/>
      <c r="Y58" s="17"/>
      <c r="Z58" s="109"/>
      <c r="AA58" s="109"/>
      <c r="AB58" s="109"/>
      <c r="AC58" s="109"/>
      <c r="AD58" s="109"/>
      <c r="AE58" s="17"/>
      <c r="AF58" s="17"/>
      <c r="AG58" s="109"/>
      <c r="AH58" s="109"/>
      <c r="AI58" s="109"/>
      <c r="AJ58" s="109"/>
      <c r="AK58" s="109"/>
      <c r="AL58" s="17"/>
      <c r="AM58" s="17"/>
      <c r="AN58" s="109"/>
      <c r="AO58" s="109"/>
      <c r="AP58" s="109"/>
      <c r="AR58" s="129">
        <f t="shared" si="6"/>
        <v>0</v>
      </c>
      <c r="AS58" s="129">
        <f t="shared" si="7"/>
        <v>0</v>
      </c>
      <c r="AT58" s="129">
        <f t="shared" si="8"/>
        <v>0</v>
      </c>
      <c r="AU58" s="129">
        <f t="shared" si="0"/>
        <v>0</v>
      </c>
      <c r="AV58" s="129" t="str">
        <f t="shared" si="1"/>
        <v>0</v>
      </c>
      <c r="AW58" s="129" t="str">
        <f t="shared" si="2"/>
        <v>0</v>
      </c>
      <c r="AX58" s="129" t="str">
        <f t="shared" si="3"/>
        <v>0</v>
      </c>
      <c r="AY58" s="129" t="str">
        <f t="shared" si="4"/>
        <v>0</v>
      </c>
      <c r="AZ58" s="130"/>
      <c r="BA58" s="130"/>
      <c r="BB58" s="130"/>
      <c r="BC58" s="130"/>
      <c r="BD58" s="130"/>
      <c r="BE58" s="130"/>
    </row>
    <row r="59" spans="1:57" ht="20.100000000000001" customHeight="1" thickBot="1">
      <c r="A59" s="35"/>
      <c r="B59" s="89" t="s">
        <v>73</v>
      </c>
      <c r="C59" s="90"/>
      <c r="D59" s="90" t="s">
        <v>201</v>
      </c>
      <c r="E59" s="90" t="s">
        <v>202</v>
      </c>
      <c r="F59" s="111">
        <v>155</v>
      </c>
      <c r="G59"/>
      <c r="H59" s="112">
        <f t="shared" si="5"/>
        <v>0</v>
      </c>
      <c r="I59" s="15">
        <f t="shared" si="15"/>
        <v>0</v>
      </c>
      <c r="K59" s="155"/>
      <c r="L59" s="109"/>
      <c r="M59" s="109"/>
      <c r="N59" s="109"/>
      <c r="O59" s="109"/>
      <c r="P59" s="109"/>
      <c r="Q59" s="155"/>
      <c r="R59" s="155"/>
      <c r="S59" s="109"/>
      <c r="T59" s="109"/>
      <c r="U59" s="109"/>
      <c r="V59" s="109"/>
      <c r="W59" s="109"/>
      <c r="X59" s="155"/>
      <c r="Y59" s="155"/>
      <c r="Z59" s="109"/>
      <c r="AA59" s="109"/>
      <c r="AB59" s="109"/>
      <c r="AC59" s="109"/>
      <c r="AD59" s="109"/>
      <c r="AE59" s="155"/>
      <c r="AF59" s="155"/>
      <c r="AG59" s="109"/>
      <c r="AH59" s="109"/>
      <c r="AI59" s="109"/>
      <c r="AJ59" s="109"/>
      <c r="AK59" s="109"/>
      <c r="AL59" s="155"/>
      <c r="AM59" s="155"/>
      <c r="AN59" s="109"/>
      <c r="AO59" s="109"/>
      <c r="AP59" s="109"/>
      <c r="AR59" s="129">
        <f t="shared" si="6"/>
        <v>0</v>
      </c>
      <c r="AS59" s="129">
        <f t="shared" si="7"/>
        <v>0</v>
      </c>
      <c r="AT59" s="129">
        <f t="shared" si="8"/>
        <v>0</v>
      </c>
      <c r="AU59" s="129">
        <f t="shared" si="0"/>
        <v>0</v>
      </c>
      <c r="AV59" s="129" t="str">
        <f t="shared" si="1"/>
        <v>0</v>
      </c>
      <c r="AW59" s="129" t="str">
        <f t="shared" si="2"/>
        <v>0</v>
      </c>
      <c r="AX59" s="129" t="str">
        <f t="shared" si="3"/>
        <v>0</v>
      </c>
      <c r="AY59" s="129" t="str">
        <f t="shared" si="4"/>
        <v>0</v>
      </c>
      <c r="AZ59" s="130"/>
      <c r="BA59" s="130"/>
      <c r="BB59" s="130"/>
      <c r="BC59" s="130"/>
      <c r="BD59" s="130"/>
      <c r="BE59" s="130"/>
    </row>
    <row r="60" spans="1:57" ht="20.100000000000001" customHeight="1" thickBot="1">
      <c r="A60" s="35"/>
      <c r="B60" s="89" t="s">
        <v>73</v>
      </c>
      <c r="C60" s="90"/>
      <c r="D60" s="90" t="s">
        <v>132</v>
      </c>
      <c r="E60" s="90" t="s">
        <v>137</v>
      </c>
      <c r="F60" s="111">
        <v>276</v>
      </c>
      <c r="G60"/>
      <c r="H60" s="112">
        <f t="shared" si="5"/>
        <v>0</v>
      </c>
      <c r="I60" s="15">
        <f t="shared" si="15"/>
        <v>0</v>
      </c>
      <c r="K60" s="155"/>
      <c r="L60" s="109"/>
      <c r="M60" s="109"/>
      <c r="N60" s="109"/>
      <c r="O60" s="109"/>
      <c r="P60" s="109"/>
      <c r="Q60" s="155"/>
      <c r="R60" s="155"/>
      <c r="S60" s="109"/>
      <c r="T60" s="109"/>
      <c r="U60" s="109"/>
      <c r="V60" s="109"/>
      <c r="W60" s="109"/>
      <c r="X60" s="155"/>
      <c r="Y60" s="155"/>
      <c r="Z60" s="109"/>
      <c r="AA60" s="109"/>
      <c r="AB60" s="109"/>
      <c r="AC60" s="109"/>
      <c r="AD60" s="109"/>
      <c r="AE60" s="155"/>
      <c r="AF60" s="155"/>
      <c r="AG60" s="109"/>
      <c r="AH60" s="109"/>
      <c r="AI60" s="109"/>
      <c r="AJ60" s="109"/>
      <c r="AK60" s="109"/>
      <c r="AL60" s="155"/>
      <c r="AM60" s="155"/>
      <c r="AN60" s="109"/>
      <c r="AO60" s="109"/>
      <c r="AP60" s="109"/>
      <c r="AR60" s="129">
        <f t="shared" si="6"/>
        <v>0</v>
      </c>
      <c r="AS60" s="129">
        <f t="shared" si="7"/>
        <v>0</v>
      </c>
      <c r="AT60" s="129">
        <f t="shared" si="8"/>
        <v>0</v>
      </c>
      <c r="AU60" s="129">
        <f t="shared" si="0"/>
        <v>0</v>
      </c>
      <c r="AV60" s="129" t="str">
        <f t="shared" si="1"/>
        <v>0</v>
      </c>
      <c r="AW60" s="129" t="str">
        <f t="shared" si="2"/>
        <v>0</v>
      </c>
      <c r="AX60" s="129" t="str">
        <f t="shared" si="3"/>
        <v>0</v>
      </c>
      <c r="AY60" s="129" t="str">
        <f t="shared" si="4"/>
        <v>0</v>
      </c>
      <c r="AZ60" s="130"/>
      <c r="BA60" s="130"/>
      <c r="BB60" s="130"/>
      <c r="BC60" s="130"/>
      <c r="BD60" s="130"/>
      <c r="BE60" s="130"/>
    </row>
    <row r="61" spans="1:57" ht="20.100000000000001" customHeight="1" thickBot="1">
      <c r="A61" s="35"/>
      <c r="B61" s="88" t="s">
        <v>72</v>
      </c>
      <c r="C61" s="86">
        <v>0.89583333333333337</v>
      </c>
      <c r="D61" s="86" t="s">
        <v>257</v>
      </c>
      <c r="E61" s="86" t="s">
        <v>257</v>
      </c>
      <c r="F61" s="87"/>
      <c r="G61"/>
      <c r="H61" s="112">
        <f t="shared" si="5"/>
        <v>0</v>
      </c>
      <c r="I61" s="15">
        <f t="shared" si="15"/>
        <v>0</v>
      </c>
      <c r="K61" s="17"/>
      <c r="L61" s="109"/>
      <c r="M61" s="109"/>
      <c r="N61" s="109"/>
      <c r="O61" s="109"/>
      <c r="P61" s="109"/>
      <c r="Q61" s="17"/>
      <c r="R61" s="17"/>
      <c r="S61" s="109"/>
      <c r="T61" s="109"/>
      <c r="U61" s="109"/>
      <c r="V61" s="109"/>
      <c r="W61" s="109"/>
      <c r="X61" s="17"/>
      <c r="Y61" s="17"/>
      <c r="Z61" s="109"/>
      <c r="AA61" s="109"/>
      <c r="AB61" s="109"/>
      <c r="AC61" s="109"/>
      <c r="AD61" s="109"/>
      <c r="AE61" s="17"/>
      <c r="AF61" s="17"/>
      <c r="AG61" s="109"/>
      <c r="AH61" s="109"/>
      <c r="AI61" s="109"/>
      <c r="AJ61" s="109"/>
      <c r="AK61" s="109"/>
      <c r="AL61" s="17"/>
      <c r="AM61" s="17"/>
      <c r="AN61" s="109"/>
      <c r="AO61" s="109"/>
      <c r="AP61" s="109"/>
      <c r="AR61" s="129">
        <f t="shared" si="6"/>
        <v>0</v>
      </c>
      <c r="AS61" s="129">
        <f t="shared" si="7"/>
        <v>0</v>
      </c>
      <c r="AT61" s="129">
        <f t="shared" si="8"/>
        <v>0</v>
      </c>
      <c r="AU61" s="129">
        <f t="shared" si="0"/>
        <v>0</v>
      </c>
      <c r="AV61" s="129" t="str">
        <f t="shared" si="1"/>
        <v>0</v>
      </c>
      <c r="AW61" s="129" t="str">
        <f t="shared" si="2"/>
        <v>0</v>
      </c>
      <c r="AX61" s="129" t="str">
        <f t="shared" si="3"/>
        <v>0</v>
      </c>
      <c r="AY61" s="129" t="str">
        <f t="shared" si="4"/>
        <v>0</v>
      </c>
      <c r="AZ61" s="130"/>
      <c r="BA61" s="130"/>
      <c r="BB61" s="130"/>
      <c r="BC61" s="130"/>
      <c r="BD61" s="130"/>
      <c r="BE61" s="130"/>
    </row>
    <row r="62" spans="1:57" ht="20.100000000000001" customHeight="1" thickBot="1">
      <c r="A62" s="35"/>
      <c r="B62" s="89" t="s">
        <v>73</v>
      </c>
      <c r="C62" s="90"/>
      <c r="D62" s="90" t="s">
        <v>147</v>
      </c>
      <c r="E62" s="90" t="s">
        <v>148</v>
      </c>
      <c r="F62" s="111">
        <v>344</v>
      </c>
      <c r="G62"/>
      <c r="H62" s="112">
        <f t="shared" si="5"/>
        <v>0</v>
      </c>
      <c r="I62" s="15">
        <f t="shared" si="15"/>
        <v>0</v>
      </c>
      <c r="K62" s="155"/>
      <c r="L62" s="109"/>
      <c r="M62" s="109"/>
      <c r="N62" s="109"/>
      <c r="O62" s="109"/>
      <c r="P62" s="109"/>
      <c r="Q62" s="155"/>
      <c r="R62" s="155"/>
      <c r="S62" s="109"/>
      <c r="T62" s="109"/>
      <c r="U62" s="109"/>
      <c r="V62" s="109"/>
      <c r="W62" s="109"/>
      <c r="X62" s="155"/>
      <c r="Y62" s="155"/>
      <c r="Z62" s="109"/>
      <c r="AA62" s="109"/>
      <c r="AB62" s="109"/>
      <c r="AC62" s="109"/>
      <c r="AD62" s="109"/>
      <c r="AE62" s="155"/>
      <c r="AF62" s="155"/>
      <c r="AG62" s="109"/>
      <c r="AH62" s="109"/>
      <c r="AI62" s="109"/>
      <c r="AJ62" s="109"/>
      <c r="AK62" s="109"/>
      <c r="AL62" s="155"/>
      <c r="AM62" s="155"/>
      <c r="AN62" s="109"/>
      <c r="AO62" s="109"/>
      <c r="AP62" s="109"/>
      <c r="AR62" s="129">
        <f t="shared" si="6"/>
        <v>0</v>
      </c>
      <c r="AS62" s="129">
        <f t="shared" si="7"/>
        <v>0</v>
      </c>
      <c r="AT62" s="129">
        <f t="shared" si="8"/>
        <v>0</v>
      </c>
      <c r="AU62" s="129">
        <f t="shared" si="0"/>
        <v>0</v>
      </c>
      <c r="AV62" s="129" t="str">
        <f t="shared" si="1"/>
        <v>0</v>
      </c>
      <c r="AW62" s="129" t="str">
        <f t="shared" si="2"/>
        <v>0</v>
      </c>
      <c r="AX62" s="129" t="str">
        <f t="shared" si="3"/>
        <v>0</v>
      </c>
      <c r="AY62" s="129" t="str">
        <f t="shared" si="4"/>
        <v>0</v>
      </c>
      <c r="AZ62" s="130"/>
      <c r="BA62" s="130"/>
      <c r="BB62" s="130"/>
      <c r="BC62" s="130"/>
      <c r="BD62" s="130"/>
      <c r="BE62" s="130"/>
    </row>
    <row r="63" spans="1:57" ht="20.100000000000001" customHeight="1" thickBot="1">
      <c r="A63" s="35"/>
      <c r="B63" s="88" t="s">
        <v>72</v>
      </c>
      <c r="C63" s="86">
        <v>0.91666666666666663</v>
      </c>
      <c r="D63" s="86" t="s">
        <v>229</v>
      </c>
      <c r="E63" s="86" t="s">
        <v>229</v>
      </c>
      <c r="F63" s="87"/>
      <c r="G63"/>
      <c r="H63" s="112">
        <f t="shared" si="5"/>
        <v>0</v>
      </c>
      <c r="I63" s="15">
        <f t="shared" si="15"/>
        <v>0</v>
      </c>
      <c r="K63" s="17"/>
      <c r="L63" s="109"/>
      <c r="M63" s="109"/>
      <c r="N63" s="109"/>
      <c r="O63" s="109"/>
      <c r="P63" s="109"/>
      <c r="Q63" s="17"/>
      <c r="R63" s="17"/>
      <c r="S63" s="109"/>
      <c r="T63" s="109"/>
      <c r="U63" s="109"/>
      <c r="V63" s="109"/>
      <c r="W63" s="109"/>
      <c r="X63" s="17"/>
      <c r="Y63" s="17"/>
      <c r="Z63" s="109"/>
      <c r="AA63" s="109"/>
      <c r="AB63" s="109"/>
      <c r="AC63" s="109"/>
      <c r="AD63" s="109"/>
      <c r="AE63" s="17"/>
      <c r="AF63" s="17"/>
      <c r="AG63" s="109"/>
      <c r="AH63" s="109"/>
      <c r="AI63" s="109"/>
      <c r="AJ63" s="109"/>
      <c r="AK63" s="109"/>
      <c r="AL63" s="17"/>
      <c r="AM63" s="17"/>
      <c r="AN63" s="109"/>
      <c r="AO63" s="109"/>
      <c r="AP63" s="109"/>
      <c r="AR63" s="129">
        <f t="shared" si="6"/>
        <v>0</v>
      </c>
      <c r="AS63" s="129">
        <f t="shared" si="7"/>
        <v>0</v>
      </c>
      <c r="AT63" s="129">
        <f t="shared" si="8"/>
        <v>0</v>
      </c>
      <c r="AU63" s="129">
        <f t="shared" si="0"/>
        <v>0</v>
      </c>
      <c r="AV63" s="129" t="str">
        <f t="shared" si="1"/>
        <v>0</v>
      </c>
      <c r="AW63" s="129" t="str">
        <f t="shared" si="2"/>
        <v>0</v>
      </c>
      <c r="AX63" s="129" t="str">
        <f t="shared" si="3"/>
        <v>0</v>
      </c>
      <c r="AY63" s="129" t="str">
        <f t="shared" si="4"/>
        <v>0</v>
      </c>
      <c r="AZ63" s="130"/>
      <c r="BA63" s="130"/>
      <c r="BB63" s="130"/>
      <c r="BC63" s="130"/>
      <c r="BD63" s="130"/>
      <c r="BE63" s="130"/>
    </row>
    <row r="64" spans="1:57" ht="20.100000000000001" customHeight="1" thickBot="1">
      <c r="A64" s="35"/>
      <c r="B64" s="89" t="s">
        <v>73</v>
      </c>
      <c r="C64" s="90"/>
      <c r="D64" s="90" t="s">
        <v>133</v>
      </c>
      <c r="E64" s="90" t="s">
        <v>134</v>
      </c>
      <c r="F64" s="111">
        <v>109</v>
      </c>
      <c r="G64"/>
      <c r="H64" s="112">
        <f t="shared" si="5"/>
        <v>0</v>
      </c>
      <c r="I64" s="15">
        <f t="shared" si="15"/>
        <v>0</v>
      </c>
      <c r="K64" s="155"/>
      <c r="L64" s="109"/>
      <c r="M64" s="109"/>
      <c r="N64" s="109"/>
      <c r="O64" s="109"/>
      <c r="P64" s="109"/>
      <c r="Q64" s="155"/>
      <c r="R64" s="155"/>
      <c r="S64" s="109"/>
      <c r="T64" s="109"/>
      <c r="U64" s="109"/>
      <c r="V64" s="109"/>
      <c r="W64" s="109"/>
      <c r="X64" s="155"/>
      <c r="Y64" s="155"/>
      <c r="Z64" s="109"/>
      <c r="AA64" s="109"/>
      <c r="AB64" s="109"/>
      <c r="AC64" s="109"/>
      <c r="AD64" s="109"/>
      <c r="AE64" s="155"/>
      <c r="AF64" s="155"/>
      <c r="AG64" s="109"/>
      <c r="AH64" s="109"/>
      <c r="AI64" s="109"/>
      <c r="AJ64" s="109"/>
      <c r="AK64" s="109"/>
      <c r="AL64" s="155"/>
      <c r="AM64" s="155"/>
      <c r="AN64" s="109"/>
      <c r="AO64" s="109"/>
      <c r="AP64" s="109"/>
      <c r="AR64" s="129">
        <f t="shared" si="6"/>
        <v>0</v>
      </c>
      <c r="AS64" s="129">
        <f t="shared" si="7"/>
        <v>0</v>
      </c>
      <c r="AT64" s="129">
        <f t="shared" si="8"/>
        <v>0</v>
      </c>
      <c r="AU64" s="129">
        <f t="shared" si="0"/>
        <v>0</v>
      </c>
      <c r="AV64" s="129" t="str">
        <f t="shared" si="1"/>
        <v>0</v>
      </c>
      <c r="AW64" s="129" t="str">
        <f t="shared" si="2"/>
        <v>0</v>
      </c>
      <c r="AX64" s="129" t="str">
        <f t="shared" si="3"/>
        <v>0</v>
      </c>
      <c r="AY64" s="129" t="str">
        <f t="shared" si="4"/>
        <v>0</v>
      </c>
      <c r="AZ64" s="130"/>
      <c r="BA64" s="130"/>
      <c r="BB64" s="130"/>
      <c r="BC64" s="130"/>
      <c r="BD64" s="130"/>
      <c r="BE64" s="130"/>
    </row>
    <row r="65" spans="1:57" ht="20.100000000000001" customHeight="1" thickBot="1">
      <c r="A65" s="35"/>
      <c r="B65" s="88" t="s">
        <v>72</v>
      </c>
      <c r="C65" s="86">
        <v>0.95138888888888884</v>
      </c>
      <c r="D65" s="86" t="s">
        <v>230</v>
      </c>
      <c r="E65" s="86" t="s">
        <v>230</v>
      </c>
      <c r="F65" s="87"/>
      <c r="G65"/>
      <c r="H65" s="112">
        <f t="shared" ref="H65" si="16">SUM(AR65:AU65)</f>
        <v>0</v>
      </c>
      <c r="I65" s="15">
        <f t="shared" ref="I65" si="17">SUM(AV65:AY65)</f>
        <v>0</v>
      </c>
      <c r="K65" s="17"/>
      <c r="L65" s="109"/>
      <c r="M65" s="109"/>
      <c r="N65" s="109"/>
      <c r="O65" s="109"/>
      <c r="P65" s="109"/>
      <c r="Q65" s="17"/>
      <c r="R65" s="17"/>
      <c r="S65" s="109"/>
      <c r="T65" s="109"/>
      <c r="U65" s="109"/>
      <c r="V65" s="109"/>
      <c r="W65" s="109"/>
      <c r="X65" s="17"/>
      <c r="Y65" s="17"/>
      <c r="Z65" s="109"/>
      <c r="AA65" s="109"/>
      <c r="AB65" s="109"/>
      <c r="AC65" s="109"/>
      <c r="AD65" s="109"/>
      <c r="AE65" s="17"/>
      <c r="AF65" s="17"/>
      <c r="AG65" s="109"/>
      <c r="AH65" s="109"/>
      <c r="AI65" s="109"/>
      <c r="AJ65" s="109"/>
      <c r="AK65" s="109"/>
      <c r="AL65" s="17"/>
      <c r="AM65" s="17"/>
      <c r="AN65" s="109"/>
      <c r="AO65" s="109"/>
      <c r="AP65" s="109"/>
      <c r="AR65" s="129">
        <f t="shared" si="6"/>
        <v>0</v>
      </c>
      <c r="AS65" s="129">
        <f t="shared" si="7"/>
        <v>0</v>
      </c>
      <c r="AT65" s="129">
        <f t="shared" si="8"/>
        <v>0</v>
      </c>
      <c r="AU65" s="129">
        <f t="shared" si="0"/>
        <v>0</v>
      </c>
      <c r="AV65" s="129" t="str">
        <f t="shared" ref="AV65" si="18">IF(AR65&gt;0,($F65*AR65*$F$14),"0")</f>
        <v>0</v>
      </c>
      <c r="AW65" s="129" t="str">
        <f t="shared" ref="AW65" si="19">IF(AS65&gt;0,($F65*AS65*$F$15),"0")</f>
        <v>0</v>
      </c>
      <c r="AX65" s="129" t="str">
        <f t="shared" ref="AX65" si="20">IF(AT65&gt;0,($F65*AT65*$F$16),"0")</f>
        <v>0</v>
      </c>
      <c r="AY65" s="129" t="str">
        <f t="shared" ref="AY65" si="21">IF(AU65&gt;0,($F65*AU65*$F$17),"0")</f>
        <v>0</v>
      </c>
      <c r="AZ65" s="130"/>
      <c r="BA65" s="130"/>
      <c r="BB65" s="130"/>
      <c r="BC65" s="130"/>
      <c r="BD65" s="130"/>
      <c r="BE65" s="130"/>
    </row>
    <row r="66" spans="1:57" ht="20.100000000000001" customHeight="1" thickBot="1">
      <c r="A66" s="35"/>
      <c r="B66" s="89" t="s">
        <v>73</v>
      </c>
      <c r="C66" s="90"/>
      <c r="D66" s="90" t="s">
        <v>135</v>
      </c>
      <c r="E66" s="90" t="s">
        <v>136</v>
      </c>
      <c r="F66" s="111">
        <v>101</v>
      </c>
      <c r="G66"/>
      <c r="H66" s="112">
        <f>SUM(AR66:AU66)</f>
        <v>0</v>
      </c>
      <c r="I66" s="15">
        <f>SUM(AV66:AY66)</f>
        <v>0</v>
      </c>
      <c r="K66" s="155"/>
      <c r="L66" s="109"/>
      <c r="M66" s="109"/>
      <c r="N66" s="109"/>
      <c r="O66" s="109"/>
      <c r="P66" s="109"/>
      <c r="Q66" s="155"/>
      <c r="R66" s="155"/>
      <c r="S66" s="109"/>
      <c r="T66" s="109"/>
      <c r="U66" s="109"/>
      <c r="V66" s="109"/>
      <c r="W66" s="109"/>
      <c r="X66" s="155"/>
      <c r="Y66" s="155"/>
      <c r="Z66" s="109"/>
      <c r="AA66" s="109"/>
      <c r="AB66" s="109"/>
      <c r="AC66" s="109"/>
      <c r="AD66" s="109"/>
      <c r="AE66" s="155"/>
      <c r="AF66" s="155"/>
      <c r="AG66" s="109"/>
      <c r="AH66" s="109"/>
      <c r="AI66" s="109"/>
      <c r="AJ66" s="109"/>
      <c r="AK66" s="109"/>
      <c r="AL66" s="155"/>
      <c r="AM66" s="155"/>
      <c r="AN66" s="109"/>
      <c r="AO66" s="109"/>
      <c r="AP66" s="109"/>
      <c r="AR66" s="129">
        <f t="shared" si="6"/>
        <v>0</v>
      </c>
      <c r="AS66" s="129">
        <f t="shared" si="7"/>
        <v>0</v>
      </c>
      <c r="AT66" s="129">
        <f t="shared" si="8"/>
        <v>0</v>
      </c>
      <c r="AU66" s="129">
        <f t="shared" si="0"/>
        <v>0</v>
      </c>
      <c r="AV66" s="129" t="str">
        <f t="shared" si="1"/>
        <v>0</v>
      </c>
      <c r="AW66" s="129" t="str">
        <f t="shared" si="2"/>
        <v>0</v>
      </c>
      <c r="AX66" s="129" t="str">
        <f t="shared" si="3"/>
        <v>0</v>
      </c>
      <c r="AY66" s="129" t="str">
        <f t="shared" si="4"/>
        <v>0</v>
      </c>
      <c r="AZ66" s="130"/>
      <c r="BA66" s="130"/>
      <c r="BB66" s="130"/>
      <c r="BC66" s="130"/>
      <c r="BD66" s="130"/>
      <c r="BE66" s="130"/>
    </row>
    <row r="67" spans="1:57" ht="20.100000000000001" customHeight="1" thickBot="1">
      <c r="A67" s="34"/>
      <c r="B67" s="86"/>
      <c r="C67" s="86"/>
      <c r="D67" s="86"/>
      <c r="E67" s="86"/>
      <c r="F67" s="87"/>
      <c r="G67"/>
      <c r="H67" s="112">
        <f>SUM(AR67:AU67)</f>
        <v>0</v>
      </c>
      <c r="I67" s="15">
        <f>SUM(AV67:AY67)</f>
        <v>0</v>
      </c>
      <c r="K67" s="17"/>
      <c r="L67" s="109"/>
      <c r="M67" s="109"/>
      <c r="N67" s="109"/>
      <c r="O67" s="109"/>
      <c r="P67" s="109"/>
      <c r="Q67" s="17"/>
      <c r="R67" s="17"/>
      <c r="S67" s="109"/>
      <c r="T67" s="109"/>
      <c r="U67" s="109"/>
      <c r="V67" s="109"/>
      <c r="W67" s="109"/>
      <c r="X67" s="17"/>
      <c r="Y67" s="17"/>
      <c r="Z67" s="109"/>
      <c r="AA67" s="109"/>
      <c r="AB67" s="109"/>
      <c r="AC67" s="109"/>
      <c r="AD67" s="109"/>
      <c r="AE67" s="17"/>
      <c r="AF67" s="17"/>
      <c r="AG67" s="109"/>
      <c r="AH67" s="109"/>
      <c r="AI67" s="109"/>
      <c r="AJ67" s="109"/>
      <c r="AK67" s="109"/>
      <c r="AL67" s="17"/>
      <c r="AM67" s="17"/>
      <c r="AN67" s="109"/>
      <c r="AO67" s="109"/>
      <c r="AP67" s="109"/>
      <c r="AR67" s="129">
        <f t="shared" si="6"/>
        <v>0</v>
      </c>
      <c r="AS67" s="129">
        <f t="shared" si="7"/>
        <v>0</v>
      </c>
      <c r="AT67" s="129">
        <f t="shared" si="8"/>
        <v>0</v>
      </c>
      <c r="AU67" s="129">
        <f t="shared" si="0"/>
        <v>0</v>
      </c>
      <c r="AV67" s="129" t="str">
        <f t="shared" si="1"/>
        <v>0</v>
      </c>
      <c r="AW67" s="129" t="str">
        <f t="shared" si="2"/>
        <v>0</v>
      </c>
      <c r="AX67" s="129" t="str">
        <f t="shared" si="3"/>
        <v>0</v>
      </c>
      <c r="AY67" s="129" t="str">
        <f t="shared" si="4"/>
        <v>0</v>
      </c>
      <c r="AZ67" s="130"/>
      <c r="BA67" s="130"/>
      <c r="BB67" s="130"/>
      <c r="BC67" s="130"/>
      <c r="BD67" s="130"/>
      <c r="BE67" s="130"/>
    </row>
    <row r="68" spans="1:57" ht="19.5" thickBot="1">
      <c r="F68" s="43"/>
      <c r="G68"/>
      <c r="H68" s="14">
        <f>SUM(H26:H67)</f>
        <v>0</v>
      </c>
      <c r="I68" s="8">
        <f>SUM(I26:I67)</f>
        <v>0</v>
      </c>
      <c r="K68" s="75">
        <f>COUNTA(K26:K67)</f>
        <v>0</v>
      </c>
      <c r="L68" s="75">
        <f t="shared" ref="L68:AO68" si="22">COUNTA(L26:L67)</f>
        <v>0</v>
      </c>
      <c r="M68" s="75">
        <f t="shared" si="22"/>
        <v>0</v>
      </c>
      <c r="N68" s="75">
        <f t="shared" si="22"/>
        <v>0</v>
      </c>
      <c r="O68" s="75">
        <f t="shared" si="22"/>
        <v>0</v>
      </c>
      <c r="P68" s="75">
        <f t="shared" si="22"/>
        <v>0</v>
      </c>
      <c r="Q68" s="75">
        <f>COUNTA(Q26:Q67)</f>
        <v>0</v>
      </c>
      <c r="R68" s="75">
        <f t="shared" si="22"/>
        <v>0</v>
      </c>
      <c r="S68" s="75">
        <f t="shared" si="22"/>
        <v>0</v>
      </c>
      <c r="T68" s="75">
        <f t="shared" si="22"/>
        <v>0</v>
      </c>
      <c r="U68" s="75">
        <f t="shared" si="22"/>
        <v>0</v>
      </c>
      <c r="V68" s="75">
        <f t="shared" si="22"/>
        <v>0</v>
      </c>
      <c r="W68" s="75">
        <f t="shared" si="22"/>
        <v>0</v>
      </c>
      <c r="X68" s="75">
        <f>COUNTA(X26:X67)</f>
        <v>0</v>
      </c>
      <c r="Y68" s="75">
        <f t="shared" si="22"/>
        <v>0</v>
      </c>
      <c r="Z68" s="75">
        <f t="shared" si="22"/>
        <v>0</v>
      </c>
      <c r="AA68" s="75">
        <f t="shared" si="22"/>
        <v>0</v>
      </c>
      <c r="AB68" s="75">
        <f t="shared" si="22"/>
        <v>0</v>
      </c>
      <c r="AC68" s="75">
        <f t="shared" si="22"/>
        <v>0</v>
      </c>
      <c r="AD68" s="75">
        <f t="shared" si="22"/>
        <v>0</v>
      </c>
      <c r="AE68" s="75">
        <f t="shared" si="22"/>
        <v>0</v>
      </c>
      <c r="AF68" s="75">
        <f t="shared" si="22"/>
        <v>0</v>
      </c>
      <c r="AG68" s="75">
        <f t="shared" si="22"/>
        <v>0</v>
      </c>
      <c r="AH68" s="75">
        <f t="shared" si="22"/>
        <v>0</v>
      </c>
      <c r="AI68" s="75">
        <f t="shared" si="22"/>
        <v>0</v>
      </c>
      <c r="AJ68" s="75">
        <f>COUNTA(AJ26:AJ67)</f>
        <v>0</v>
      </c>
      <c r="AK68" s="75">
        <f t="shared" si="22"/>
        <v>0</v>
      </c>
      <c r="AL68" s="75">
        <f t="shared" si="22"/>
        <v>0</v>
      </c>
      <c r="AM68" s="75">
        <f t="shared" si="22"/>
        <v>0</v>
      </c>
      <c r="AN68" s="75">
        <f t="shared" si="22"/>
        <v>0</v>
      </c>
      <c r="AO68" s="75">
        <f t="shared" si="22"/>
        <v>0</v>
      </c>
      <c r="AP68" s="75">
        <f>COUNTA(AP26:AP67)</f>
        <v>0</v>
      </c>
      <c r="AR68" s="48">
        <f t="shared" ref="AR68:AY68" si="23">SUM(AR26:AR67)</f>
        <v>0</v>
      </c>
      <c r="AS68" s="48">
        <f t="shared" si="23"/>
        <v>0</v>
      </c>
      <c r="AT68" s="48">
        <f t="shared" si="23"/>
        <v>0</v>
      </c>
      <c r="AU68" s="48">
        <f t="shared" si="23"/>
        <v>0</v>
      </c>
      <c r="AV68" s="49">
        <f t="shared" si="23"/>
        <v>0</v>
      </c>
      <c r="AW68" s="49">
        <f t="shared" si="23"/>
        <v>0</v>
      </c>
      <c r="AX68" s="49">
        <f t="shared" si="23"/>
        <v>0</v>
      </c>
      <c r="AY68" s="49">
        <f t="shared" si="23"/>
        <v>0</v>
      </c>
    </row>
    <row r="69" spans="1:57" ht="19.5" thickBot="1">
      <c r="A69" s="36"/>
      <c r="B69" s="36"/>
      <c r="F69" s="10"/>
      <c r="G69"/>
    </row>
    <row r="70" spans="1:57" ht="18" thickBot="1">
      <c r="G70"/>
      <c r="H70" s="40"/>
      <c r="I70" s="41"/>
    </row>
    <row r="71" spans="1:57" ht="18" thickBot="1">
      <c r="G71"/>
      <c r="H71" s="40"/>
      <c r="I71" s="42"/>
    </row>
    <row r="72" spans="1:57">
      <c r="G72"/>
    </row>
    <row r="73" spans="1:57">
      <c r="G73"/>
    </row>
    <row r="74" spans="1:57">
      <c r="G74"/>
    </row>
    <row r="75" spans="1:57">
      <c r="G75"/>
    </row>
    <row r="76" spans="1:57">
      <c r="G76"/>
    </row>
    <row r="77" spans="1:57">
      <c r="G77"/>
    </row>
    <row r="78" spans="1:57">
      <c r="G78"/>
    </row>
    <row r="79" spans="1:57">
      <c r="G79"/>
    </row>
    <row r="80" spans="1:57">
      <c r="G80"/>
    </row>
    <row r="81" spans="7:7">
      <c r="G81"/>
    </row>
    <row r="82" spans="7:7">
      <c r="G82"/>
    </row>
    <row r="83" spans="7:7">
      <c r="G83"/>
    </row>
    <row r="84" spans="7:7">
      <c r="G84"/>
    </row>
    <row r="85" spans="7:7">
      <c r="G85"/>
    </row>
    <row r="86" spans="7:7">
      <c r="G86"/>
    </row>
    <row r="87" spans="7:7">
      <c r="G87"/>
    </row>
    <row r="88" spans="7:7">
      <c r="G88"/>
    </row>
    <row r="89" spans="7:7">
      <c r="G89"/>
    </row>
    <row r="90" spans="7:7">
      <c r="G90"/>
    </row>
    <row r="91" spans="7:7">
      <c r="G91"/>
    </row>
    <row r="92" spans="7:7">
      <c r="G92"/>
    </row>
    <row r="93" spans="7:7">
      <c r="G93"/>
    </row>
    <row r="94" spans="7:7">
      <c r="G94"/>
    </row>
    <row r="95" spans="7:7">
      <c r="G95"/>
    </row>
    <row r="96" spans="7:7">
      <c r="G96"/>
    </row>
    <row r="97" spans="7:7">
      <c r="G97"/>
    </row>
    <row r="98" spans="7:7">
      <c r="G98"/>
    </row>
    <row r="99" spans="7:7">
      <c r="G99"/>
    </row>
    <row r="100" spans="7:7">
      <c r="G100"/>
    </row>
    <row r="101" spans="7:7">
      <c r="G101"/>
    </row>
    <row r="102" spans="7:7">
      <c r="G102"/>
    </row>
    <row r="103" spans="7:7">
      <c r="G103"/>
    </row>
    <row r="104" spans="7:7">
      <c r="G104"/>
    </row>
    <row r="105" spans="7:7">
      <c r="G105"/>
    </row>
    <row r="106" spans="7:7">
      <c r="G106"/>
    </row>
    <row r="107" spans="7:7">
      <c r="G107"/>
    </row>
    <row r="108" spans="7:7">
      <c r="G108"/>
    </row>
    <row r="109" spans="7:7">
      <c r="G109"/>
    </row>
    <row r="110" spans="7:7">
      <c r="G110"/>
    </row>
    <row r="111" spans="7:7">
      <c r="G111"/>
    </row>
    <row r="112" spans="7:7">
      <c r="G112"/>
    </row>
    <row r="113" spans="7:7">
      <c r="G113"/>
    </row>
    <row r="114" spans="7:7">
      <c r="G114"/>
    </row>
    <row r="115" spans="7:7">
      <c r="G115"/>
    </row>
    <row r="116" spans="7:7">
      <c r="G116"/>
    </row>
    <row r="117" spans="7:7">
      <c r="G117"/>
    </row>
    <row r="118" spans="7:7">
      <c r="G118"/>
    </row>
    <row r="119" spans="7:7">
      <c r="G119"/>
    </row>
    <row r="120" spans="7:7">
      <c r="G120"/>
    </row>
    <row r="121" spans="7:7">
      <c r="G121"/>
    </row>
    <row r="122" spans="7:7">
      <c r="G122"/>
    </row>
    <row r="123" spans="7:7">
      <c r="G123"/>
    </row>
    <row r="124" spans="7:7">
      <c r="G124"/>
    </row>
    <row r="125" spans="7:7">
      <c r="G125"/>
    </row>
    <row r="126" spans="7:7">
      <c r="G126"/>
    </row>
    <row r="127" spans="7:7">
      <c r="G127"/>
    </row>
    <row r="128" spans="7:7">
      <c r="G128"/>
    </row>
    <row r="129" spans="7:7">
      <c r="G129"/>
    </row>
    <row r="130" spans="7:7">
      <c r="G130"/>
    </row>
    <row r="131" spans="7:7">
      <c r="G131"/>
    </row>
    <row r="132" spans="7:7">
      <c r="G132"/>
    </row>
    <row r="133" spans="7:7">
      <c r="G133"/>
    </row>
    <row r="134" spans="7:7">
      <c r="G134"/>
    </row>
    <row r="135" spans="7:7">
      <c r="G135"/>
    </row>
    <row r="136" spans="7:7">
      <c r="G136"/>
    </row>
    <row r="137" spans="7:7">
      <c r="G137"/>
    </row>
    <row r="138" spans="7:7">
      <c r="G138"/>
    </row>
    <row r="139" spans="7:7">
      <c r="G139"/>
    </row>
    <row r="140" spans="7:7">
      <c r="G140"/>
    </row>
    <row r="141" spans="7:7">
      <c r="G141"/>
    </row>
    <row r="142" spans="7:7">
      <c r="G142"/>
    </row>
    <row r="143" spans="7:7">
      <c r="G143"/>
    </row>
    <row r="144" spans="7:7">
      <c r="G144"/>
    </row>
    <row r="145" spans="7:7">
      <c r="G145"/>
    </row>
    <row r="146" spans="7:7">
      <c r="G146"/>
    </row>
    <row r="147" spans="7:7">
      <c r="G147"/>
    </row>
    <row r="148" spans="7:7">
      <c r="G148"/>
    </row>
    <row r="149" spans="7:7">
      <c r="G149"/>
    </row>
    <row r="150" spans="7:7">
      <c r="G150"/>
    </row>
    <row r="151" spans="7:7">
      <c r="G151"/>
    </row>
    <row r="152" spans="7:7">
      <c r="G152"/>
    </row>
    <row r="153" spans="7:7">
      <c r="G153"/>
    </row>
    <row r="154" spans="7:7">
      <c r="G154"/>
    </row>
    <row r="155" spans="7:7">
      <c r="G155"/>
    </row>
    <row r="156" spans="7:7">
      <c r="G156"/>
    </row>
    <row r="157" spans="7:7">
      <c r="G157"/>
    </row>
    <row r="158" spans="7:7">
      <c r="G158"/>
    </row>
    <row r="159" spans="7:7">
      <c r="G159"/>
    </row>
    <row r="160" spans="7:7">
      <c r="G160"/>
    </row>
    <row r="161" spans="7:7">
      <c r="G161"/>
    </row>
    <row r="162" spans="7:7">
      <c r="G162"/>
    </row>
    <row r="163" spans="7:7">
      <c r="G163"/>
    </row>
    <row r="164" spans="7:7">
      <c r="G164"/>
    </row>
    <row r="165" spans="7:7">
      <c r="G165"/>
    </row>
    <row r="166" spans="7:7">
      <c r="G166"/>
    </row>
    <row r="167" spans="7:7">
      <c r="G167"/>
    </row>
    <row r="168" spans="7:7">
      <c r="G168"/>
    </row>
    <row r="169" spans="7:7">
      <c r="G169"/>
    </row>
    <row r="170" spans="7:7">
      <c r="G170"/>
    </row>
    <row r="171" spans="7:7">
      <c r="G171"/>
    </row>
    <row r="172" spans="7:7">
      <c r="G172"/>
    </row>
    <row r="173" spans="7:7">
      <c r="G173"/>
    </row>
    <row r="174" spans="7:7">
      <c r="G174"/>
    </row>
    <row r="175" spans="7:7">
      <c r="G175"/>
    </row>
    <row r="176" spans="7:7">
      <c r="G176"/>
    </row>
    <row r="177" spans="7:7">
      <c r="G177"/>
    </row>
    <row r="178" spans="7:7">
      <c r="G178"/>
    </row>
    <row r="179" spans="7:7">
      <c r="G179"/>
    </row>
    <row r="180" spans="7:7">
      <c r="G180"/>
    </row>
    <row r="181" spans="7:7">
      <c r="G181"/>
    </row>
    <row r="182" spans="7:7">
      <c r="G182"/>
    </row>
    <row r="183" spans="7:7">
      <c r="G183"/>
    </row>
    <row r="184" spans="7:7">
      <c r="G184"/>
    </row>
    <row r="185" spans="7:7">
      <c r="G185"/>
    </row>
    <row r="186" spans="7:7">
      <c r="G186"/>
    </row>
    <row r="187" spans="7:7">
      <c r="G187"/>
    </row>
    <row r="188" spans="7:7">
      <c r="G188"/>
    </row>
    <row r="189" spans="7:7">
      <c r="G189"/>
    </row>
    <row r="190" spans="7:7">
      <c r="G190"/>
    </row>
    <row r="191" spans="7:7">
      <c r="G191"/>
    </row>
    <row r="192" spans="7:7">
      <c r="G192"/>
    </row>
    <row r="193" spans="7:7">
      <c r="G193"/>
    </row>
    <row r="194" spans="7:7">
      <c r="G194"/>
    </row>
    <row r="195" spans="7:7">
      <c r="G195"/>
    </row>
    <row r="196" spans="7:7">
      <c r="G196"/>
    </row>
    <row r="197" spans="7:7">
      <c r="G197"/>
    </row>
    <row r="198" spans="7:7">
      <c r="G198"/>
    </row>
    <row r="199" spans="7:7">
      <c r="G199"/>
    </row>
    <row r="200" spans="7:7">
      <c r="G200"/>
    </row>
    <row r="201" spans="7:7">
      <c r="G201"/>
    </row>
    <row r="202" spans="7:7">
      <c r="G202"/>
    </row>
    <row r="203" spans="7:7">
      <c r="G203"/>
    </row>
    <row r="204" spans="7:7">
      <c r="G204"/>
    </row>
    <row r="205" spans="7:7">
      <c r="G205"/>
    </row>
    <row r="206" spans="7:7">
      <c r="G206"/>
    </row>
    <row r="207" spans="7:7">
      <c r="G207"/>
    </row>
    <row r="208" spans="7:7">
      <c r="G208"/>
    </row>
    <row r="209" spans="7:7">
      <c r="G209"/>
    </row>
    <row r="210" spans="7:7">
      <c r="G210"/>
    </row>
    <row r="211" spans="7:7">
      <c r="G211"/>
    </row>
    <row r="212" spans="7:7">
      <c r="G212"/>
    </row>
    <row r="213" spans="7:7">
      <c r="G213"/>
    </row>
    <row r="214" spans="7:7">
      <c r="G214"/>
    </row>
    <row r="215" spans="7:7">
      <c r="G215"/>
    </row>
    <row r="216" spans="7:7">
      <c r="G216"/>
    </row>
    <row r="217" spans="7:7">
      <c r="G217"/>
    </row>
    <row r="218" spans="7:7">
      <c r="G218"/>
    </row>
    <row r="219" spans="7:7">
      <c r="G219"/>
    </row>
    <row r="220" spans="7:7">
      <c r="G220"/>
    </row>
    <row r="221" spans="7:7">
      <c r="G221"/>
    </row>
    <row r="222" spans="7:7">
      <c r="G222"/>
    </row>
    <row r="223" spans="7:7">
      <c r="G223"/>
    </row>
    <row r="224" spans="7:7">
      <c r="G224"/>
    </row>
    <row r="225" spans="7:7">
      <c r="G225"/>
    </row>
    <row r="226" spans="7:7">
      <c r="G226"/>
    </row>
    <row r="227" spans="7:7">
      <c r="G227"/>
    </row>
    <row r="228" spans="7:7">
      <c r="G228"/>
    </row>
    <row r="229" spans="7:7">
      <c r="G229"/>
    </row>
    <row r="230" spans="7:7">
      <c r="G230"/>
    </row>
    <row r="231" spans="7:7">
      <c r="G231"/>
    </row>
    <row r="232" spans="7:7">
      <c r="G232"/>
    </row>
    <row r="233" spans="7:7">
      <c r="G233"/>
    </row>
    <row r="234" spans="7:7">
      <c r="G234"/>
    </row>
    <row r="235" spans="7:7">
      <c r="G235"/>
    </row>
    <row r="236" spans="7:7">
      <c r="G236"/>
    </row>
    <row r="237" spans="7:7">
      <c r="G237"/>
    </row>
    <row r="238" spans="7:7">
      <c r="G238"/>
    </row>
    <row r="239" spans="7:7">
      <c r="G239"/>
    </row>
    <row r="240" spans="7:7">
      <c r="G240"/>
    </row>
    <row r="241" spans="7:7">
      <c r="G241"/>
    </row>
    <row r="242" spans="7:7">
      <c r="G242"/>
    </row>
    <row r="243" spans="7:7">
      <c r="G243"/>
    </row>
    <row r="244" spans="7:7">
      <c r="G244"/>
    </row>
    <row r="245" spans="7:7">
      <c r="G245"/>
    </row>
    <row r="246" spans="7:7">
      <c r="G246"/>
    </row>
    <row r="247" spans="7:7">
      <c r="G247"/>
    </row>
    <row r="248" spans="7:7">
      <c r="G248"/>
    </row>
    <row r="249" spans="7:7">
      <c r="G249"/>
    </row>
    <row r="250" spans="7:7">
      <c r="G250"/>
    </row>
    <row r="251" spans="7:7">
      <c r="G251"/>
    </row>
    <row r="252" spans="7:7">
      <c r="G252"/>
    </row>
    <row r="253" spans="7:7">
      <c r="G253"/>
    </row>
    <row r="254" spans="7:7">
      <c r="G254"/>
    </row>
    <row r="255" spans="7:7">
      <c r="G255"/>
    </row>
    <row r="256" spans="7:7">
      <c r="G256"/>
    </row>
    <row r="257" spans="7:7">
      <c r="G257"/>
    </row>
    <row r="258" spans="7:7">
      <c r="G258"/>
    </row>
    <row r="259" spans="7:7">
      <c r="G259"/>
    </row>
    <row r="260" spans="7:7">
      <c r="G260"/>
    </row>
    <row r="261" spans="7:7">
      <c r="G261"/>
    </row>
    <row r="262" spans="7:7">
      <c r="G262"/>
    </row>
    <row r="263" spans="7:7">
      <c r="G263"/>
    </row>
    <row r="264" spans="7:7">
      <c r="G264"/>
    </row>
    <row r="265" spans="7:7">
      <c r="G265"/>
    </row>
    <row r="266" spans="7:7">
      <c r="G266"/>
    </row>
    <row r="267" spans="7:7">
      <c r="G267"/>
    </row>
    <row r="268" spans="7:7">
      <c r="G268"/>
    </row>
    <row r="269" spans="7:7">
      <c r="G269"/>
    </row>
    <row r="270" spans="7:7">
      <c r="G270"/>
    </row>
    <row r="271" spans="7:7">
      <c r="G271"/>
    </row>
    <row r="272" spans="7:7">
      <c r="G272"/>
    </row>
    <row r="273" spans="7:7">
      <c r="G273"/>
    </row>
    <row r="274" spans="7:7">
      <c r="G274"/>
    </row>
    <row r="275" spans="7:7">
      <c r="G275"/>
    </row>
    <row r="276" spans="7:7">
      <c r="G276"/>
    </row>
    <row r="277" spans="7:7">
      <c r="G277"/>
    </row>
    <row r="278" spans="7:7">
      <c r="G278"/>
    </row>
    <row r="279" spans="7:7">
      <c r="G279"/>
    </row>
    <row r="280" spans="7:7">
      <c r="G280"/>
    </row>
    <row r="281" spans="7:7">
      <c r="G281"/>
    </row>
    <row r="282" spans="7:7">
      <c r="G282"/>
    </row>
    <row r="283" spans="7:7">
      <c r="G283"/>
    </row>
    <row r="284" spans="7:7">
      <c r="G284"/>
    </row>
    <row r="285" spans="7:7">
      <c r="G285"/>
    </row>
    <row r="286" spans="7:7">
      <c r="G286"/>
    </row>
    <row r="287" spans="7:7">
      <c r="G287"/>
    </row>
    <row r="288" spans="7:7">
      <c r="G288"/>
    </row>
    <row r="289" spans="7:7">
      <c r="G289"/>
    </row>
    <row r="290" spans="7:7">
      <c r="G290"/>
    </row>
    <row r="291" spans="7:7">
      <c r="G291"/>
    </row>
    <row r="292" spans="7:7">
      <c r="G292"/>
    </row>
    <row r="293" spans="7:7">
      <c r="G293"/>
    </row>
    <row r="294" spans="7:7">
      <c r="G294"/>
    </row>
    <row r="295" spans="7:7">
      <c r="G295"/>
    </row>
    <row r="296" spans="7:7">
      <c r="G296"/>
    </row>
    <row r="297" spans="7:7">
      <c r="G297"/>
    </row>
    <row r="298" spans="7:7">
      <c r="G298"/>
    </row>
    <row r="299" spans="7:7">
      <c r="G299"/>
    </row>
    <row r="300" spans="7:7">
      <c r="G300"/>
    </row>
    <row r="301" spans="7:7">
      <c r="G301"/>
    </row>
    <row r="302" spans="7:7">
      <c r="G302"/>
    </row>
    <row r="303" spans="7:7">
      <c r="G303"/>
    </row>
    <row r="304" spans="7:7">
      <c r="G304"/>
    </row>
    <row r="305" spans="7:7">
      <c r="G305"/>
    </row>
    <row r="306" spans="7:7">
      <c r="G306"/>
    </row>
    <row r="307" spans="7:7">
      <c r="G307"/>
    </row>
    <row r="308" spans="7:7">
      <c r="G308"/>
    </row>
    <row r="309" spans="7:7">
      <c r="G309"/>
    </row>
    <row r="310" spans="7:7">
      <c r="G310"/>
    </row>
    <row r="311" spans="7:7">
      <c r="G311"/>
    </row>
    <row r="312" spans="7:7">
      <c r="G312"/>
    </row>
    <row r="313" spans="7:7">
      <c r="G313"/>
    </row>
    <row r="314" spans="7:7">
      <c r="G314"/>
    </row>
    <row r="315" spans="7:7">
      <c r="G315"/>
    </row>
    <row r="316" spans="7:7">
      <c r="G316"/>
    </row>
    <row r="317" spans="7:7">
      <c r="G317"/>
    </row>
    <row r="318" spans="7:7">
      <c r="G318"/>
    </row>
    <row r="319" spans="7:7">
      <c r="G319"/>
    </row>
    <row r="320" spans="7:7">
      <c r="G320"/>
    </row>
    <row r="321" spans="7:7">
      <c r="G321"/>
    </row>
    <row r="322" spans="7:7">
      <c r="G322"/>
    </row>
    <row r="323" spans="7:7">
      <c r="G323"/>
    </row>
    <row r="324" spans="7:7">
      <c r="G324"/>
    </row>
    <row r="325" spans="7:7">
      <c r="G325"/>
    </row>
    <row r="326" spans="7:7">
      <c r="G326"/>
    </row>
    <row r="327" spans="7:7">
      <c r="G327"/>
    </row>
    <row r="328" spans="7:7">
      <c r="G328"/>
    </row>
    <row r="329" spans="7:7">
      <c r="G329"/>
    </row>
    <row r="330" spans="7:7">
      <c r="G330"/>
    </row>
    <row r="331" spans="7:7">
      <c r="G331"/>
    </row>
    <row r="332" spans="7:7">
      <c r="G332"/>
    </row>
    <row r="333" spans="7:7">
      <c r="G333"/>
    </row>
    <row r="334" spans="7:7">
      <c r="G334"/>
    </row>
    <row r="335" spans="7:7">
      <c r="G335"/>
    </row>
    <row r="336" spans="7:7">
      <c r="G336"/>
    </row>
    <row r="337" spans="7:7">
      <c r="G337"/>
    </row>
    <row r="338" spans="7:7">
      <c r="G338"/>
    </row>
    <row r="339" spans="7:7">
      <c r="G339"/>
    </row>
    <row r="340" spans="7:7">
      <c r="G340"/>
    </row>
    <row r="341" spans="7:7">
      <c r="G341"/>
    </row>
    <row r="342" spans="7:7">
      <c r="G342"/>
    </row>
    <row r="343" spans="7:7">
      <c r="G343"/>
    </row>
    <row r="344" spans="7:7">
      <c r="G344"/>
    </row>
    <row r="345" spans="7:7">
      <c r="G345"/>
    </row>
    <row r="346" spans="7:7">
      <c r="G346"/>
    </row>
    <row r="347" spans="7:7">
      <c r="G347"/>
    </row>
    <row r="348" spans="7:7">
      <c r="G348"/>
    </row>
    <row r="349" spans="7:7">
      <c r="G349"/>
    </row>
    <row r="350" spans="7:7">
      <c r="G350"/>
    </row>
    <row r="351" spans="7:7">
      <c r="G351"/>
    </row>
    <row r="352" spans="7:7">
      <c r="G352"/>
    </row>
    <row r="353" spans="7:7">
      <c r="G353"/>
    </row>
    <row r="354" spans="7:7">
      <c r="G354"/>
    </row>
    <row r="355" spans="7:7">
      <c r="G355"/>
    </row>
    <row r="356" spans="7:7">
      <c r="G356"/>
    </row>
    <row r="357" spans="7:7">
      <c r="G357"/>
    </row>
    <row r="358" spans="7:7">
      <c r="G358"/>
    </row>
    <row r="359" spans="7:7">
      <c r="G359"/>
    </row>
    <row r="360" spans="7:7">
      <c r="G360"/>
    </row>
    <row r="361" spans="7:7">
      <c r="G361"/>
    </row>
    <row r="362" spans="7:7">
      <c r="G362"/>
    </row>
    <row r="363" spans="7:7">
      <c r="G363"/>
    </row>
    <row r="364" spans="7:7">
      <c r="G364"/>
    </row>
    <row r="365" spans="7:7">
      <c r="G365"/>
    </row>
    <row r="366" spans="7:7">
      <c r="G366"/>
    </row>
    <row r="367" spans="7:7">
      <c r="G367"/>
    </row>
    <row r="368" spans="7:7">
      <c r="G368"/>
    </row>
    <row r="369" spans="7:7">
      <c r="G369"/>
    </row>
    <row r="370" spans="7:7">
      <c r="G370"/>
    </row>
    <row r="371" spans="7:7">
      <c r="G371"/>
    </row>
    <row r="372" spans="7:7">
      <c r="G372"/>
    </row>
    <row r="373" spans="7:7">
      <c r="G373"/>
    </row>
    <row r="374" spans="7:7">
      <c r="G374"/>
    </row>
    <row r="375" spans="7:7">
      <c r="G375"/>
    </row>
    <row r="376" spans="7:7">
      <c r="G376"/>
    </row>
    <row r="377" spans="7:7">
      <c r="G377"/>
    </row>
    <row r="378" spans="7:7">
      <c r="G378"/>
    </row>
    <row r="379" spans="7:7">
      <c r="G379"/>
    </row>
    <row r="380" spans="7:7">
      <c r="G380"/>
    </row>
    <row r="381" spans="7:7">
      <c r="G381"/>
    </row>
    <row r="382" spans="7:7">
      <c r="G382"/>
    </row>
    <row r="383" spans="7:7">
      <c r="G383"/>
    </row>
    <row r="384" spans="7:7">
      <c r="G384"/>
    </row>
    <row r="385" spans="7:7">
      <c r="G385"/>
    </row>
    <row r="386" spans="7:7">
      <c r="G386"/>
    </row>
    <row r="387" spans="7:7">
      <c r="G387"/>
    </row>
    <row r="388" spans="7:7">
      <c r="G388"/>
    </row>
    <row r="389" spans="7:7">
      <c r="G389"/>
    </row>
    <row r="390" spans="7:7">
      <c r="G390"/>
    </row>
    <row r="391" spans="7:7">
      <c r="G391"/>
    </row>
    <row r="392" spans="7:7">
      <c r="G392"/>
    </row>
    <row r="393" spans="7:7">
      <c r="G393"/>
    </row>
    <row r="394" spans="7:7">
      <c r="G394"/>
    </row>
    <row r="395" spans="7:7">
      <c r="G395"/>
    </row>
    <row r="396" spans="7:7">
      <c r="G396"/>
    </row>
    <row r="397" spans="7:7">
      <c r="G397"/>
    </row>
    <row r="398" spans="7:7">
      <c r="G398"/>
    </row>
    <row r="399" spans="7:7">
      <c r="G399"/>
    </row>
    <row r="400" spans="7:7">
      <c r="G400"/>
    </row>
    <row r="401" spans="7:7">
      <c r="G401"/>
    </row>
    <row r="402" spans="7:7">
      <c r="G402"/>
    </row>
    <row r="403" spans="7:7">
      <c r="G403"/>
    </row>
    <row r="404" spans="7:7">
      <c r="G404"/>
    </row>
    <row r="405" spans="7:7">
      <c r="G405"/>
    </row>
    <row r="406" spans="7:7">
      <c r="G406"/>
    </row>
    <row r="407" spans="7:7">
      <c r="G407"/>
    </row>
    <row r="408" spans="7:7">
      <c r="G408"/>
    </row>
    <row r="409" spans="7:7">
      <c r="G409"/>
    </row>
    <row r="410" spans="7:7">
      <c r="G410"/>
    </row>
    <row r="411" spans="7:7">
      <c r="G411"/>
    </row>
    <row r="412" spans="7:7">
      <c r="G412"/>
    </row>
    <row r="413" spans="7:7">
      <c r="G413"/>
    </row>
    <row r="414" spans="7:7">
      <c r="G414"/>
    </row>
    <row r="415" spans="7:7">
      <c r="G415"/>
    </row>
    <row r="416" spans="7:7">
      <c r="G416"/>
    </row>
    <row r="417" spans="7:7">
      <c r="G417"/>
    </row>
    <row r="418" spans="7:7">
      <c r="G418"/>
    </row>
    <row r="419" spans="7:7">
      <c r="G419"/>
    </row>
    <row r="420" spans="7:7">
      <c r="G420"/>
    </row>
    <row r="421" spans="7:7">
      <c r="G421"/>
    </row>
    <row r="422" spans="7:7">
      <c r="G422"/>
    </row>
    <row r="423" spans="7:7">
      <c r="G423"/>
    </row>
    <row r="424" spans="7:7">
      <c r="G424"/>
    </row>
    <row r="425" spans="7:7">
      <c r="G425"/>
    </row>
    <row r="426" spans="7:7">
      <c r="G426"/>
    </row>
    <row r="427" spans="7:7">
      <c r="G427"/>
    </row>
    <row r="428" spans="7:7">
      <c r="G428"/>
    </row>
    <row r="429" spans="7:7">
      <c r="G429"/>
    </row>
    <row r="430" spans="7:7">
      <c r="G430"/>
    </row>
    <row r="431" spans="7:7">
      <c r="G431"/>
    </row>
    <row r="432" spans="7:7">
      <c r="G432"/>
    </row>
    <row r="433" spans="7:7">
      <c r="G433"/>
    </row>
    <row r="434" spans="7:7">
      <c r="G434"/>
    </row>
    <row r="435" spans="7:7">
      <c r="G435"/>
    </row>
    <row r="436" spans="7:7">
      <c r="G436"/>
    </row>
    <row r="437" spans="7:7">
      <c r="G437"/>
    </row>
    <row r="438" spans="7:7">
      <c r="G438"/>
    </row>
    <row r="439" spans="7:7">
      <c r="G439"/>
    </row>
    <row r="440" spans="7:7">
      <c r="G440"/>
    </row>
    <row r="441" spans="7:7">
      <c r="G441"/>
    </row>
    <row r="442" spans="7:7">
      <c r="G442"/>
    </row>
    <row r="443" spans="7:7">
      <c r="G443"/>
    </row>
    <row r="444" spans="7:7">
      <c r="G444"/>
    </row>
    <row r="445" spans="7:7">
      <c r="G445"/>
    </row>
    <row r="446" spans="7:7">
      <c r="G446"/>
    </row>
    <row r="447" spans="7:7">
      <c r="G447"/>
    </row>
    <row r="448" spans="7:7">
      <c r="G448"/>
    </row>
    <row r="449" spans="7:7">
      <c r="G449"/>
    </row>
    <row r="450" spans="7:7">
      <c r="G450"/>
    </row>
    <row r="451" spans="7:7">
      <c r="G451"/>
    </row>
    <row r="452" spans="7:7">
      <c r="G452"/>
    </row>
    <row r="453" spans="7:7">
      <c r="G453"/>
    </row>
    <row r="454" spans="7:7">
      <c r="G454"/>
    </row>
    <row r="455" spans="7:7">
      <c r="G455"/>
    </row>
    <row r="456" spans="7:7">
      <c r="G456"/>
    </row>
    <row r="457" spans="7:7">
      <c r="G457"/>
    </row>
    <row r="458" spans="7:7">
      <c r="G458"/>
    </row>
    <row r="459" spans="7:7">
      <c r="G459"/>
    </row>
    <row r="460" spans="7:7">
      <c r="G460"/>
    </row>
    <row r="461" spans="7:7">
      <c r="G461"/>
    </row>
    <row r="462" spans="7:7">
      <c r="G462"/>
    </row>
    <row r="463" spans="7:7">
      <c r="G463"/>
    </row>
    <row r="464" spans="7:7">
      <c r="G464"/>
    </row>
    <row r="465" spans="7:7">
      <c r="G465"/>
    </row>
    <row r="466" spans="7:7">
      <c r="G466"/>
    </row>
    <row r="467" spans="7:7">
      <c r="G467"/>
    </row>
    <row r="468" spans="7:7">
      <c r="G468"/>
    </row>
    <row r="469" spans="7:7">
      <c r="G469"/>
    </row>
    <row r="470" spans="7:7">
      <c r="G470"/>
    </row>
    <row r="471" spans="7:7">
      <c r="G471"/>
    </row>
    <row r="472" spans="7:7">
      <c r="G472"/>
    </row>
    <row r="473" spans="7:7">
      <c r="G473"/>
    </row>
    <row r="474" spans="7:7">
      <c r="G474"/>
    </row>
    <row r="475" spans="7:7">
      <c r="G475"/>
    </row>
    <row r="476" spans="7:7">
      <c r="G476"/>
    </row>
    <row r="477" spans="7:7">
      <c r="G477"/>
    </row>
    <row r="478" spans="7:7">
      <c r="G478"/>
    </row>
    <row r="479" spans="7:7">
      <c r="G479"/>
    </row>
    <row r="480" spans="7:7">
      <c r="G480"/>
    </row>
    <row r="481" spans="7:7">
      <c r="G481"/>
    </row>
    <row r="482" spans="7:7">
      <c r="G482"/>
    </row>
    <row r="483" spans="7:7">
      <c r="G483"/>
    </row>
    <row r="484" spans="7:7">
      <c r="G484"/>
    </row>
    <row r="485" spans="7:7">
      <c r="G485"/>
    </row>
    <row r="486" spans="7:7">
      <c r="G486"/>
    </row>
    <row r="487" spans="7:7">
      <c r="G487"/>
    </row>
    <row r="488" spans="7:7">
      <c r="G488"/>
    </row>
    <row r="489" spans="7:7">
      <c r="G489"/>
    </row>
    <row r="490" spans="7:7">
      <c r="G490"/>
    </row>
    <row r="491" spans="7:7">
      <c r="G491"/>
    </row>
    <row r="492" spans="7:7">
      <c r="G492"/>
    </row>
    <row r="493" spans="7:7">
      <c r="G493"/>
    </row>
    <row r="494" spans="7:7">
      <c r="G494"/>
    </row>
    <row r="495" spans="7:7">
      <c r="G495"/>
    </row>
    <row r="496" spans="7:7">
      <c r="G496"/>
    </row>
    <row r="497" spans="7:7">
      <c r="G497"/>
    </row>
    <row r="498" spans="7:7">
      <c r="G498"/>
    </row>
    <row r="499" spans="7:7">
      <c r="G499"/>
    </row>
    <row r="500" spans="7:7">
      <c r="G500"/>
    </row>
    <row r="501" spans="7:7">
      <c r="G501"/>
    </row>
    <row r="502" spans="7:7">
      <c r="G502"/>
    </row>
    <row r="503" spans="7:7">
      <c r="G503"/>
    </row>
    <row r="504" spans="7:7">
      <c r="G504"/>
    </row>
    <row r="505" spans="7:7">
      <c r="G505"/>
    </row>
    <row r="506" spans="7:7">
      <c r="G506"/>
    </row>
    <row r="507" spans="7:7">
      <c r="G507"/>
    </row>
    <row r="508" spans="7:7">
      <c r="G508"/>
    </row>
    <row r="509" spans="7:7">
      <c r="G509"/>
    </row>
    <row r="510" spans="7:7">
      <c r="G510"/>
    </row>
    <row r="511" spans="7:7">
      <c r="G511"/>
    </row>
    <row r="512" spans="7:7">
      <c r="G512"/>
    </row>
    <row r="513" spans="7:7">
      <c r="G513"/>
    </row>
    <row r="514" spans="7:7">
      <c r="G514"/>
    </row>
    <row r="515" spans="7:7">
      <c r="G515"/>
    </row>
    <row r="516" spans="7:7">
      <c r="G516"/>
    </row>
    <row r="517" spans="7:7">
      <c r="G517"/>
    </row>
    <row r="518" spans="7:7">
      <c r="G518"/>
    </row>
    <row r="519" spans="7:7">
      <c r="G519"/>
    </row>
    <row r="520" spans="7:7">
      <c r="G520"/>
    </row>
    <row r="521" spans="7:7">
      <c r="G521"/>
    </row>
    <row r="522" spans="7:7">
      <c r="G522"/>
    </row>
    <row r="523" spans="7:7">
      <c r="G523"/>
    </row>
    <row r="524" spans="7:7">
      <c r="G524"/>
    </row>
    <row r="525" spans="7:7">
      <c r="G525"/>
    </row>
    <row r="526" spans="7:7">
      <c r="G526"/>
    </row>
    <row r="527" spans="7:7">
      <c r="G527"/>
    </row>
    <row r="528" spans="7:7">
      <c r="G528"/>
    </row>
    <row r="529" spans="7:7">
      <c r="G529"/>
    </row>
    <row r="530" spans="7:7">
      <c r="G530"/>
    </row>
    <row r="531" spans="7:7">
      <c r="G531"/>
    </row>
    <row r="532" spans="7:7">
      <c r="G532"/>
    </row>
    <row r="533" spans="7:7">
      <c r="G533"/>
    </row>
    <row r="534" spans="7:7">
      <c r="G534"/>
    </row>
    <row r="535" spans="7:7">
      <c r="G535"/>
    </row>
    <row r="536" spans="7:7">
      <c r="G536"/>
    </row>
    <row r="537" spans="7:7">
      <c r="G537"/>
    </row>
    <row r="538" spans="7:7">
      <c r="G538"/>
    </row>
    <row r="539" spans="7:7">
      <c r="G539"/>
    </row>
    <row r="540" spans="7:7">
      <c r="G540"/>
    </row>
    <row r="541" spans="7:7">
      <c r="G541"/>
    </row>
    <row r="542" spans="7:7">
      <c r="G542"/>
    </row>
    <row r="543" spans="7:7">
      <c r="G543"/>
    </row>
    <row r="544" spans="7:7">
      <c r="G544"/>
    </row>
    <row r="545" spans="7:7">
      <c r="G545"/>
    </row>
    <row r="546" spans="7:7">
      <c r="G546"/>
    </row>
    <row r="547" spans="7:7">
      <c r="G547"/>
    </row>
    <row r="548" spans="7:7">
      <c r="G548"/>
    </row>
    <row r="549" spans="7:7">
      <c r="G549"/>
    </row>
    <row r="550" spans="7:7">
      <c r="G550"/>
    </row>
    <row r="551" spans="7:7">
      <c r="G551"/>
    </row>
    <row r="552" spans="7:7">
      <c r="G552"/>
    </row>
    <row r="553" spans="7:7">
      <c r="G553"/>
    </row>
    <row r="554" spans="7:7">
      <c r="G554"/>
    </row>
    <row r="555" spans="7:7">
      <c r="G555"/>
    </row>
    <row r="556" spans="7:7">
      <c r="G556"/>
    </row>
    <row r="557" spans="7:7">
      <c r="G557"/>
    </row>
    <row r="558" spans="7:7">
      <c r="G558"/>
    </row>
    <row r="559" spans="7:7">
      <c r="G559"/>
    </row>
    <row r="560" spans="7:7">
      <c r="G560"/>
    </row>
    <row r="561" spans="7:7">
      <c r="G561"/>
    </row>
    <row r="562" spans="7:7">
      <c r="G562"/>
    </row>
    <row r="563" spans="7:7">
      <c r="G563"/>
    </row>
    <row r="564" spans="7:7">
      <c r="G564"/>
    </row>
    <row r="565" spans="7:7">
      <c r="G565"/>
    </row>
    <row r="566" spans="7:7">
      <c r="G566"/>
    </row>
    <row r="567" spans="7:7">
      <c r="G567"/>
    </row>
    <row r="568" spans="7:7">
      <c r="G568"/>
    </row>
    <row r="569" spans="7:7">
      <c r="G569"/>
    </row>
    <row r="570" spans="7:7">
      <c r="G570"/>
    </row>
    <row r="571" spans="7:7">
      <c r="G571"/>
    </row>
    <row r="572" spans="7:7">
      <c r="G572"/>
    </row>
    <row r="573" spans="7:7">
      <c r="G573"/>
    </row>
    <row r="574" spans="7:7">
      <c r="G574"/>
    </row>
    <row r="575" spans="7:7">
      <c r="G575"/>
    </row>
    <row r="576" spans="7:7">
      <c r="G576"/>
    </row>
    <row r="577" spans="7:7">
      <c r="G577"/>
    </row>
    <row r="578" spans="7:7">
      <c r="G578"/>
    </row>
    <row r="579" spans="7:7">
      <c r="G579"/>
    </row>
    <row r="580" spans="7:7">
      <c r="G580"/>
    </row>
    <row r="581" spans="7:7">
      <c r="G581"/>
    </row>
    <row r="582" spans="7:7">
      <c r="G582"/>
    </row>
    <row r="583" spans="7:7">
      <c r="G583"/>
    </row>
    <row r="584" spans="7:7">
      <c r="G584"/>
    </row>
    <row r="585" spans="7:7">
      <c r="G585"/>
    </row>
    <row r="586" spans="7:7">
      <c r="G586"/>
    </row>
    <row r="587" spans="7:7">
      <c r="G587"/>
    </row>
    <row r="588" spans="7:7">
      <c r="G588"/>
    </row>
    <row r="589" spans="7:7">
      <c r="G589"/>
    </row>
    <row r="590" spans="7:7">
      <c r="G590"/>
    </row>
    <row r="591" spans="7:7">
      <c r="G591"/>
    </row>
    <row r="592" spans="7:7">
      <c r="G592"/>
    </row>
    <row r="593" spans="7:7">
      <c r="G593"/>
    </row>
    <row r="594" spans="7:7">
      <c r="G594"/>
    </row>
    <row r="595" spans="7:7">
      <c r="G595"/>
    </row>
    <row r="596" spans="7:7">
      <c r="G596"/>
    </row>
    <row r="597" spans="7:7">
      <c r="G597"/>
    </row>
    <row r="598" spans="7:7">
      <c r="G598"/>
    </row>
    <row r="599" spans="7:7">
      <c r="G599"/>
    </row>
    <row r="600" spans="7:7">
      <c r="G600"/>
    </row>
    <row r="601" spans="7:7">
      <c r="G601"/>
    </row>
    <row r="602" spans="7:7">
      <c r="G602"/>
    </row>
    <row r="603" spans="7:7">
      <c r="G603"/>
    </row>
    <row r="604" spans="7:7">
      <c r="G604"/>
    </row>
    <row r="605" spans="7:7">
      <c r="G605"/>
    </row>
    <row r="606" spans="7:7">
      <c r="G606"/>
    </row>
    <row r="607" spans="7:7">
      <c r="G607"/>
    </row>
    <row r="608" spans="7:7">
      <c r="G608"/>
    </row>
    <row r="609" spans="7:7">
      <c r="G609"/>
    </row>
    <row r="610" spans="7:7">
      <c r="G610"/>
    </row>
    <row r="611" spans="7:7">
      <c r="G611"/>
    </row>
    <row r="612" spans="7:7">
      <c r="G612"/>
    </row>
    <row r="613" spans="7:7">
      <c r="G613"/>
    </row>
    <row r="614" spans="7:7">
      <c r="G614"/>
    </row>
    <row r="615" spans="7:7">
      <c r="G615"/>
    </row>
    <row r="616" spans="7:7">
      <c r="G616"/>
    </row>
    <row r="617" spans="7:7">
      <c r="G617"/>
    </row>
    <row r="618" spans="7:7">
      <c r="G618"/>
    </row>
    <row r="619" spans="7:7">
      <c r="G619"/>
    </row>
    <row r="620" spans="7:7">
      <c r="G620"/>
    </row>
    <row r="621" spans="7:7">
      <c r="G621"/>
    </row>
    <row r="622" spans="7:7">
      <c r="G622"/>
    </row>
    <row r="623" spans="7:7">
      <c r="G623"/>
    </row>
    <row r="624" spans="7:7">
      <c r="G624"/>
    </row>
    <row r="625" spans="7:7">
      <c r="G625"/>
    </row>
    <row r="626" spans="7:7">
      <c r="G626"/>
    </row>
    <row r="627" spans="7:7">
      <c r="G627"/>
    </row>
    <row r="628" spans="7:7">
      <c r="G628"/>
    </row>
    <row r="629" spans="7:7">
      <c r="G629"/>
    </row>
    <row r="630" spans="7:7">
      <c r="G630"/>
    </row>
    <row r="631" spans="7:7">
      <c r="G631"/>
    </row>
    <row r="632" spans="7:7">
      <c r="G632"/>
    </row>
    <row r="633" spans="7:7">
      <c r="G633"/>
    </row>
    <row r="634" spans="7:7">
      <c r="G634"/>
    </row>
    <row r="635" spans="7:7">
      <c r="G635"/>
    </row>
    <row r="636" spans="7:7">
      <c r="G636"/>
    </row>
    <row r="637" spans="7:7">
      <c r="G637"/>
    </row>
    <row r="638" spans="7:7">
      <c r="G638"/>
    </row>
    <row r="639" spans="7:7">
      <c r="G639"/>
    </row>
    <row r="640" spans="7:7">
      <c r="G640"/>
    </row>
    <row r="641" spans="7:7">
      <c r="G641"/>
    </row>
    <row r="642" spans="7:7">
      <c r="G642"/>
    </row>
    <row r="643" spans="7:7">
      <c r="G643"/>
    </row>
    <row r="644" spans="7:7">
      <c r="G644"/>
    </row>
    <row r="645" spans="7:7">
      <c r="G645"/>
    </row>
    <row r="646" spans="7:7">
      <c r="G646"/>
    </row>
    <row r="647" spans="7:7">
      <c r="G647"/>
    </row>
    <row r="648" spans="7:7">
      <c r="G648"/>
    </row>
    <row r="649" spans="7:7">
      <c r="G649"/>
    </row>
    <row r="650" spans="7:7">
      <c r="G650"/>
    </row>
    <row r="651" spans="7:7">
      <c r="G651"/>
    </row>
    <row r="652" spans="7:7">
      <c r="G652"/>
    </row>
    <row r="653" spans="7:7">
      <c r="G653"/>
    </row>
    <row r="654" spans="7:7">
      <c r="G654"/>
    </row>
    <row r="655" spans="7:7">
      <c r="G655"/>
    </row>
    <row r="656" spans="7:7">
      <c r="G656"/>
    </row>
    <row r="657" spans="7:7">
      <c r="G657"/>
    </row>
    <row r="658" spans="7:7">
      <c r="G658"/>
    </row>
    <row r="659" spans="7:7">
      <c r="G659"/>
    </row>
    <row r="660" spans="7:7">
      <c r="G660"/>
    </row>
    <row r="661" spans="7:7">
      <c r="G661"/>
    </row>
    <row r="662" spans="7:7">
      <c r="G662"/>
    </row>
    <row r="663" spans="7:7">
      <c r="G663"/>
    </row>
    <row r="664" spans="7:7">
      <c r="G664"/>
    </row>
    <row r="665" spans="7:7">
      <c r="G665"/>
    </row>
    <row r="666" spans="7:7">
      <c r="G666"/>
    </row>
    <row r="667" spans="7:7">
      <c r="G667"/>
    </row>
    <row r="668" spans="7:7">
      <c r="G668"/>
    </row>
    <row r="669" spans="7:7">
      <c r="G669"/>
    </row>
    <row r="670" spans="7:7">
      <c r="G670"/>
    </row>
    <row r="671" spans="7:7">
      <c r="G671"/>
    </row>
    <row r="672" spans="7:7">
      <c r="G672"/>
    </row>
    <row r="673" spans="7:7">
      <c r="G673"/>
    </row>
    <row r="674" spans="7:7">
      <c r="G674"/>
    </row>
    <row r="675" spans="7:7">
      <c r="G675"/>
    </row>
    <row r="676" spans="7:7">
      <c r="G676"/>
    </row>
    <row r="677" spans="7:7">
      <c r="G677"/>
    </row>
    <row r="678" spans="7:7">
      <c r="G678"/>
    </row>
    <row r="679" spans="7:7">
      <c r="G679"/>
    </row>
    <row r="680" spans="7:7">
      <c r="G680"/>
    </row>
    <row r="681" spans="7:7">
      <c r="G681"/>
    </row>
    <row r="682" spans="7:7">
      <c r="G682"/>
    </row>
    <row r="683" spans="7:7">
      <c r="G683"/>
    </row>
    <row r="684" spans="7:7">
      <c r="G684"/>
    </row>
    <row r="685" spans="7:7">
      <c r="G685"/>
    </row>
    <row r="686" spans="7:7">
      <c r="G686"/>
    </row>
    <row r="687" spans="7:7">
      <c r="G687"/>
    </row>
    <row r="688" spans="7:7">
      <c r="G688"/>
    </row>
    <row r="689" spans="7:7">
      <c r="G689"/>
    </row>
    <row r="690" spans="7:7">
      <c r="G690"/>
    </row>
    <row r="691" spans="7:7">
      <c r="G691"/>
    </row>
    <row r="692" spans="7:7">
      <c r="G692"/>
    </row>
    <row r="693" spans="7:7">
      <c r="G693"/>
    </row>
    <row r="694" spans="7:7">
      <c r="G694"/>
    </row>
    <row r="695" spans="7:7">
      <c r="G695"/>
    </row>
    <row r="696" spans="7:7">
      <c r="G696"/>
    </row>
    <row r="697" spans="7:7">
      <c r="G697"/>
    </row>
    <row r="698" spans="7:7">
      <c r="G698"/>
    </row>
    <row r="699" spans="7:7">
      <c r="G699"/>
    </row>
    <row r="700" spans="7:7">
      <c r="G700"/>
    </row>
    <row r="701" spans="7:7">
      <c r="G701"/>
    </row>
    <row r="702" spans="7:7">
      <c r="G702"/>
    </row>
    <row r="703" spans="7:7">
      <c r="G703"/>
    </row>
    <row r="704" spans="7:7">
      <c r="G704"/>
    </row>
    <row r="705" spans="7:7">
      <c r="G705"/>
    </row>
    <row r="706" spans="7:7">
      <c r="G706"/>
    </row>
    <row r="707" spans="7:7">
      <c r="G707"/>
    </row>
    <row r="708" spans="7:7">
      <c r="G708"/>
    </row>
    <row r="709" spans="7:7">
      <c r="G709"/>
    </row>
    <row r="710" spans="7:7">
      <c r="G710"/>
    </row>
    <row r="711" spans="7:7">
      <c r="G711"/>
    </row>
    <row r="712" spans="7:7">
      <c r="G712"/>
    </row>
    <row r="713" spans="7:7">
      <c r="G713"/>
    </row>
    <row r="714" spans="7:7">
      <c r="G714"/>
    </row>
    <row r="715" spans="7:7">
      <c r="G715"/>
    </row>
    <row r="716" spans="7:7">
      <c r="G716"/>
    </row>
    <row r="717" spans="7:7">
      <c r="G717"/>
    </row>
    <row r="718" spans="7:7">
      <c r="G718"/>
    </row>
    <row r="719" spans="7:7">
      <c r="G719"/>
    </row>
    <row r="720" spans="7:7">
      <c r="G720"/>
    </row>
    <row r="721" spans="7:7">
      <c r="G721"/>
    </row>
    <row r="722" spans="7:7">
      <c r="G722"/>
    </row>
    <row r="723" spans="7:7">
      <c r="G723"/>
    </row>
    <row r="724" spans="7:7">
      <c r="G724"/>
    </row>
    <row r="725" spans="7:7">
      <c r="G725"/>
    </row>
    <row r="726" spans="7:7">
      <c r="G726"/>
    </row>
    <row r="727" spans="7:7">
      <c r="G727"/>
    </row>
    <row r="728" spans="7:7">
      <c r="G728"/>
    </row>
    <row r="729" spans="7:7">
      <c r="G729"/>
    </row>
    <row r="730" spans="7:7">
      <c r="G730"/>
    </row>
    <row r="731" spans="7:7">
      <c r="G731"/>
    </row>
    <row r="732" spans="7:7">
      <c r="G732"/>
    </row>
    <row r="733" spans="7:7">
      <c r="G733"/>
    </row>
    <row r="734" spans="7:7">
      <c r="G734"/>
    </row>
    <row r="735" spans="7:7">
      <c r="G735"/>
    </row>
    <row r="736" spans="7:7">
      <c r="G736"/>
    </row>
    <row r="737" spans="7:7">
      <c r="G737"/>
    </row>
    <row r="738" spans="7:7">
      <c r="G738"/>
    </row>
    <row r="739" spans="7:7">
      <c r="G739"/>
    </row>
    <row r="740" spans="7:7">
      <c r="G740"/>
    </row>
    <row r="741" spans="7:7">
      <c r="G741"/>
    </row>
    <row r="742" spans="7:7">
      <c r="G742"/>
    </row>
    <row r="743" spans="7:7">
      <c r="G743"/>
    </row>
    <row r="744" spans="7:7">
      <c r="G744"/>
    </row>
    <row r="745" spans="7:7">
      <c r="G745"/>
    </row>
    <row r="746" spans="7:7">
      <c r="G746"/>
    </row>
    <row r="747" spans="7:7">
      <c r="G747"/>
    </row>
    <row r="748" spans="7:7">
      <c r="G748"/>
    </row>
    <row r="749" spans="7:7">
      <c r="G749"/>
    </row>
    <row r="750" spans="7:7">
      <c r="G750"/>
    </row>
    <row r="751" spans="7:7">
      <c r="G751"/>
    </row>
    <row r="752" spans="7:7">
      <c r="G752"/>
    </row>
    <row r="753" spans="7:7">
      <c r="G753"/>
    </row>
    <row r="754" spans="7:7">
      <c r="G754"/>
    </row>
    <row r="755" spans="7:7">
      <c r="G755"/>
    </row>
    <row r="756" spans="7:7">
      <c r="G756"/>
    </row>
    <row r="757" spans="7:7">
      <c r="G757"/>
    </row>
    <row r="758" spans="7:7">
      <c r="G758"/>
    </row>
    <row r="759" spans="7:7">
      <c r="G759"/>
    </row>
    <row r="760" spans="7:7">
      <c r="G760"/>
    </row>
    <row r="761" spans="7:7">
      <c r="G761"/>
    </row>
    <row r="762" spans="7:7">
      <c r="G762"/>
    </row>
    <row r="763" spans="7:7">
      <c r="G763"/>
    </row>
    <row r="764" spans="7:7">
      <c r="G764"/>
    </row>
    <row r="765" spans="7:7">
      <c r="G765"/>
    </row>
    <row r="766" spans="7:7">
      <c r="G766"/>
    </row>
    <row r="767" spans="7:7">
      <c r="G767"/>
    </row>
    <row r="768" spans="7:7">
      <c r="G768"/>
    </row>
    <row r="769" spans="7:7">
      <c r="G769"/>
    </row>
    <row r="770" spans="7:7">
      <c r="G770"/>
    </row>
    <row r="771" spans="7:7">
      <c r="G771"/>
    </row>
    <row r="772" spans="7:7">
      <c r="G772"/>
    </row>
    <row r="773" spans="7:7">
      <c r="G773"/>
    </row>
    <row r="774" spans="7:7">
      <c r="G774"/>
    </row>
    <row r="775" spans="7:7">
      <c r="G775"/>
    </row>
    <row r="776" spans="7:7">
      <c r="G776"/>
    </row>
    <row r="777" spans="7:7">
      <c r="G777"/>
    </row>
    <row r="778" spans="7:7">
      <c r="G778"/>
    </row>
    <row r="779" spans="7:7">
      <c r="G779"/>
    </row>
    <row r="780" spans="7:7">
      <c r="G780"/>
    </row>
    <row r="781" spans="7:7">
      <c r="G781"/>
    </row>
    <row r="782" spans="7:7">
      <c r="G782"/>
    </row>
    <row r="783" spans="7:7">
      <c r="G783"/>
    </row>
    <row r="784" spans="7:7">
      <c r="G784"/>
    </row>
    <row r="785" spans="7:7">
      <c r="G785"/>
    </row>
    <row r="786" spans="7:7">
      <c r="G786"/>
    </row>
    <row r="787" spans="7:7">
      <c r="G787"/>
    </row>
    <row r="788" spans="7:7">
      <c r="G788"/>
    </row>
    <row r="789" spans="7:7">
      <c r="G789"/>
    </row>
    <row r="790" spans="7:7">
      <c r="G790"/>
    </row>
    <row r="791" spans="7:7">
      <c r="G791"/>
    </row>
    <row r="792" spans="7:7">
      <c r="G792"/>
    </row>
    <row r="793" spans="7:7">
      <c r="G793"/>
    </row>
    <row r="794" spans="7:7">
      <c r="G794"/>
    </row>
    <row r="795" spans="7:7">
      <c r="G795"/>
    </row>
    <row r="796" spans="7:7">
      <c r="G796"/>
    </row>
    <row r="797" spans="7:7">
      <c r="G797"/>
    </row>
    <row r="798" spans="7:7">
      <c r="G798"/>
    </row>
    <row r="799" spans="7:7">
      <c r="G799"/>
    </row>
    <row r="800" spans="7:7">
      <c r="G800"/>
    </row>
    <row r="801" spans="7:7">
      <c r="G801"/>
    </row>
    <row r="802" spans="7:7">
      <c r="G802"/>
    </row>
    <row r="803" spans="7:7">
      <c r="G803"/>
    </row>
    <row r="804" spans="7:7">
      <c r="G804"/>
    </row>
    <row r="805" spans="7:7">
      <c r="G805"/>
    </row>
    <row r="806" spans="7:7">
      <c r="G806"/>
    </row>
    <row r="807" spans="7:7">
      <c r="G807"/>
    </row>
    <row r="808" spans="7:7">
      <c r="G808"/>
    </row>
    <row r="809" spans="7:7">
      <c r="G809"/>
    </row>
    <row r="810" spans="7:7">
      <c r="G810"/>
    </row>
    <row r="811" spans="7:7">
      <c r="G811"/>
    </row>
    <row r="812" spans="7:7">
      <c r="G812"/>
    </row>
    <row r="813" spans="7:7">
      <c r="G813"/>
    </row>
    <row r="814" spans="7:7">
      <c r="G814"/>
    </row>
    <row r="815" spans="7:7">
      <c r="G815"/>
    </row>
    <row r="816" spans="7:7">
      <c r="G816"/>
    </row>
    <row r="817" spans="7:7">
      <c r="G817"/>
    </row>
    <row r="818" spans="7:7">
      <c r="G818"/>
    </row>
    <row r="819" spans="7:7">
      <c r="G819"/>
    </row>
    <row r="820" spans="7:7">
      <c r="G820"/>
    </row>
    <row r="821" spans="7:7">
      <c r="G821"/>
    </row>
    <row r="822" spans="7:7">
      <c r="G822"/>
    </row>
    <row r="823" spans="7:7">
      <c r="G823"/>
    </row>
    <row r="824" spans="7:7">
      <c r="G824"/>
    </row>
    <row r="825" spans="7:7">
      <c r="G825"/>
    </row>
    <row r="826" spans="7:7">
      <c r="G826"/>
    </row>
    <row r="827" spans="7:7">
      <c r="G827"/>
    </row>
    <row r="828" spans="7:7">
      <c r="G828"/>
    </row>
    <row r="829" spans="7:7">
      <c r="G829"/>
    </row>
    <row r="830" spans="7:7">
      <c r="G830"/>
    </row>
    <row r="831" spans="7:7">
      <c r="G831"/>
    </row>
    <row r="832" spans="7:7">
      <c r="G832"/>
    </row>
    <row r="833" spans="7:7">
      <c r="G833"/>
    </row>
    <row r="834" spans="7:7">
      <c r="G834"/>
    </row>
    <row r="835" spans="7:7">
      <c r="G835"/>
    </row>
    <row r="836" spans="7:7">
      <c r="G836"/>
    </row>
    <row r="837" spans="7:7">
      <c r="G837"/>
    </row>
    <row r="838" spans="7:7">
      <c r="G838"/>
    </row>
    <row r="839" spans="7:7">
      <c r="G839"/>
    </row>
    <row r="840" spans="7:7">
      <c r="G840"/>
    </row>
    <row r="841" spans="7:7">
      <c r="G841"/>
    </row>
    <row r="842" spans="7:7">
      <c r="G842"/>
    </row>
    <row r="843" spans="7:7">
      <c r="G843"/>
    </row>
    <row r="844" spans="7:7">
      <c r="G844"/>
    </row>
    <row r="845" spans="7:7">
      <c r="G845"/>
    </row>
    <row r="846" spans="7:7">
      <c r="G846"/>
    </row>
    <row r="847" spans="7:7">
      <c r="G847"/>
    </row>
    <row r="848" spans="7:7">
      <c r="G848"/>
    </row>
    <row r="849" spans="7:7">
      <c r="G849"/>
    </row>
    <row r="850" spans="7:7">
      <c r="G850"/>
    </row>
    <row r="851" spans="7:7">
      <c r="G851"/>
    </row>
    <row r="852" spans="7:7">
      <c r="G852"/>
    </row>
    <row r="853" spans="7:7">
      <c r="G853"/>
    </row>
    <row r="854" spans="7:7">
      <c r="G854"/>
    </row>
    <row r="855" spans="7:7">
      <c r="G855"/>
    </row>
    <row r="856" spans="7:7">
      <c r="G856"/>
    </row>
    <row r="857" spans="7:7">
      <c r="G857"/>
    </row>
    <row r="858" spans="7:7">
      <c r="G858"/>
    </row>
    <row r="859" spans="7:7">
      <c r="G859"/>
    </row>
    <row r="860" spans="7:7">
      <c r="G860"/>
    </row>
    <row r="861" spans="7:7">
      <c r="G861"/>
    </row>
    <row r="862" spans="7:7">
      <c r="G862"/>
    </row>
    <row r="863" spans="7:7">
      <c r="G863"/>
    </row>
    <row r="864" spans="7:7">
      <c r="G864"/>
    </row>
    <row r="865" spans="7:7">
      <c r="G865"/>
    </row>
    <row r="866" spans="7:7">
      <c r="G866"/>
    </row>
    <row r="867" spans="7:7">
      <c r="G867"/>
    </row>
    <row r="868" spans="7:7">
      <c r="G868"/>
    </row>
    <row r="869" spans="7:7">
      <c r="G869"/>
    </row>
    <row r="870" spans="7:7">
      <c r="G870"/>
    </row>
    <row r="871" spans="7:7">
      <c r="G871"/>
    </row>
    <row r="872" spans="7:7">
      <c r="G872"/>
    </row>
    <row r="873" spans="7:7">
      <c r="G873"/>
    </row>
    <row r="874" spans="7:7">
      <c r="G874"/>
    </row>
    <row r="875" spans="7:7">
      <c r="G875"/>
    </row>
    <row r="876" spans="7:7">
      <c r="G876"/>
    </row>
    <row r="877" spans="7:7">
      <c r="G877"/>
    </row>
    <row r="878" spans="7:7">
      <c r="G878"/>
    </row>
    <row r="879" spans="7:7">
      <c r="G879"/>
    </row>
    <row r="880" spans="7:7">
      <c r="G880"/>
    </row>
    <row r="881" spans="7:7">
      <c r="G881"/>
    </row>
    <row r="882" spans="7:7">
      <c r="G882"/>
    </row>
    <row r="883" spans="7:7">
      <c r="G883"/>
    </row>
    <row r="884" spans="7:7">
      <c r="G884"/>
    </row>
    <row r="885" spans="7:7">
      <c r="G885"/>
    </row>
    <row r="886" spans="7:7">
      <c r="G886"/>
    </row>
    <row r="887" spans="7:7">
      <c r="G887"/>
    </row>
    <row r="888" spans="7:7">
      <c r="G888"/>
    </row>
    <row r="889" spans="7:7">
      <c r="G889"/>
    </row>
    <row r="890" spans="7:7">
      <c r="G890"/>
    </row>
    <row r="891" spans="7:7">
      <c r="G891"/>
    </row>
    <row r="892" spans="7:7">
      <c r="G892"/>
    </row>
    <row r="893" spans="7:7">
      <c r="G893"/>
    </row>
    <row r="894" spans="7:7">
      <c r="G894"/>
    </row>
    <row r="895" spans="7:7">
      <c r="G895"/>
    </row>
    <row r="896" spans="7:7">
      <c r="G896"/>
    </row>
    <row r="897" spans="7:7">
      <c r="G897"/>
    </row>
    <row r="898" spans="7:7">
      <c r="G898"/>
    </row>
    <row r="899" spans="7:7">
      <c r="G899"/>
    </row>
    <row r="900" spans="7:7">
      <c r="G900"/>
    </row>
    <row r="901" spans="7:7">
      <c r="G901"/>
    </row>
    <row r="902" spans="7:7">
      <c r="G902"/>
    </row>
    <row r="903" spans="7:7">
      <c r="G903"/>
    </row>
    <row r="904" spans="7:7">
      <c r="G904"/>
    </row>
    <row r="905" spans="7:7">
      <c r="G905"/>
    </row>
    <row r="906" spans="7:7">
      <c r="G906"/>
    </row>
    <row r="907" spans="7:7">
      <c r="G907"/>
    </row>
    <row r="908" spans="7:7">
      <c r="G908"/>
    </row>
    <row r="909" spans="7:7">
      <c r="G909"/>
    </row>
    <row r="910" spans="7:7">
      <c r="G910"/>
    </row>
    <row r="911" spans="7:7">
      <c r="G911"/>
    </row>
    <row r="912" spans="7:7">
      <c r="G912"/>
    </row>
    <row r="913" spans="7:7">
      <c r="G913"/>
    </row>
    <row r="914" spans="7:7">
      <c r="G914"/>
    </row>
    <row r="915" spans="7:7">
      <c r="G915"/>
    </row>
    <row r="916" spans="7:7">
      <c r="G916"/>
    </row>
    <row r="917" spans="7:7">
      <c r="G917"/>
    </row>
    <row r="918" spans="7:7">
      <c r="G918"/>
    </row>
    <row r="919" spans="7:7">
      <c r="G919"/>
    </row>
    <row r="920" spans="7:7">
      <c r="G920"/>
    </row>
    <row r="921" spans="7:7">
      <c r="G921"/>
    </row>
    <row r="922" spans="7:7">
      <c r="G922"/>
    </row>
    <row r="923" spans="7:7">
      <c r="G923"/>
    </row>
    <row r="924" spans="7:7">
      <c r="G924"/>
    </row>
    <row r="925" spans="7:7">
      <c r="G925"/>
    </row>
    <row r="926" spans="7:7">
      <c r="G926"/>
    </row>
    <row r="927" spans="7:7">
      <c r="G927"/>
    </row>
    <row r="928" spans="7:7">
      <c r="G928"/>
    </row>
    <row r="929" spans="7:7">
      <c r="G929"/>
    </row>
    <row r="930" spans="7:7">
      <c r="G930"/>
    </row>
    <row r="931" spans="7:7">
      <c r="G931"/>
    </row>
    <row r="932" spans="7:7">
      <c r="G932"/>
    </row>
    <row r="933" spans="7:7">
      <c r="G933"/>
    </row>
    <row r="934" spans="7:7">
      <c r="G934"/>
    </row>
    <row r="935" spans="7:7">
      <c r="G935"/>
    </row>
    <row r="936" spans="7:7">
      <c r="G936"/>
    </row>
    <row r="937" spans="7:7">
      <c r="G937"/>
    </row>
    <row r="938" spans="7:7">
      <c r="G938"/>
    </row>
    <row r="939" spans="7:7">
      <c r="G939"/>
    </row>
    <row r="940" spans="7:7">
      <c r="G940"/>
    </row>
    <row r="941" spans="7:7">
      <c r="G941"/>
    </row>
    <row r="942" spans="7:7">
      <c r="G942"/>
    </row>
    <row r="943" spans="7:7">
      <c r="G943"/>
    </row>
    <row r="944" spans="7:7">
      <c r="G944"/>
    </row>
    <row r="945" spans="7:7">
      <c r="G945"/>
    </row>
    <row r="946" spans="7:7">
      <c r="G946"/>
    </row>
    <row r="947" spans="7:7">
      <c r="G947"/>
    </row>
    <row r="948" spans="7:7">
      <c r="G948"/>
    </row>
    <row r="949" spans="7:7">
      <c r="G949"/>
    </row>
    <row r="950" spans="7:7">
      <c r="G950"/>
    </row>
    <row r="951" spans="7:7">
      <c r="G951"/>
    </row>
    <row r="952" spans="7:7">
      <c r="G952"/>
    </row>
    <row r="953" spans="7:7">
      <c r="G953"/>
    </row>
    <row r="954" spans="7:7">
      <c r="G954"/>
    </row>
    <row r="955" spans="7:7">
      <c r="G955"/>
    </row>
    <row r="956" spans="7:7">
      <c r="G956"/>
    </row>
    <row r="957" spans="7:7">
      <c r="G957"/>
    </row>
    <row r="958" spans="7:7">
      <c r="G958"/>
    </row>
    <row r="959" spans="7:7">
      <c r="G959"/>
    </row>
    <row r="960" spans="7:7">
      <c r="G960"/>
    </row>
    <row r="961" spans="7:7">
      <c r="G961"/>
    </row>
    <row r="962" spans="7:7">
      <c r="G962"/>
    </row>
    <row r="963" spans="7:7">
      <c r="G963"/>
    </row>
    <row r="964" spans="7:7">
      <c r="G964"/>
    </row>
    <row r="965" spans="7:7">
      <c r="G965"/>
    </row>
    <row r="966" spans="7:7">
      <c r="G966"/>
    </row>
    <row r="967" spans="7:7">
      <c r="G967"/>
    </row>
    <row r="968" spans="7:7">
      <c r="G968"/>
    </row>
    <row r="969" spans="7:7">
      <c r="G969"/>
    </row>
    <row r="970" spans="7:7">
      <c r="G970"/>
    </row>
    <row r="971" spans="7:7">
      <c r="G971"/>
    </row>
    <row r="972" spans="7:7">
      <c r="G972"/>
    </row>
    <row r="973" spans="7:7">
      <c r="G973"/>
    </row>
    <row r="974" spans="7:7">
      <c r="G974"/>
    </row>
    <row r="975" spans="7:7">
      <c r="G975"/>
    </row>
    <row r="976" spans="7:7">
      <c r="G976"/>
    </row>
    <row r="977" spans="7:7">
      <c r="G977"/>
    </row>
    <row r="978" spans="7:7">
      <c r="G978"/>
    </row>
    <row r="979" spans="7:7">
      <c r="G979"/>
    </row>
    <row r="980" spans="7:7">
      <c r="G980"/>
    </row>
    <row r="981" spans="7:7">
      <c r="G981"/>
    </row>
    <row r="982" spans="7:7">
      <c r="G982"/>
    </row>
    <row r="983" spans="7:7">
      <c r="G983"/>
    </row>
    <row r="984" spans="7:7">
      <c r="G984"/>
    </row>
    <row r="985" spans="7:7">
      <c r="G985"/>
    </row>
    <row r="986" spans="7:7">
      <c r="G986"/>
    </row>
    <row r="987" spans="7:7">
      <c r="G987"/>
    </row>
    <row r="988" spans="7:7">
      <c r="G988"/>
    </row>
    <row r="989" spans="7:7">
      <c r="G989"/>
    </row>
    <row r="990" spans="7:7">
      <c r="G990"/>
    </row>
    <row r="991" spans="7:7">
      <c r="G991"/>
    </row>
    <row r="992" spans="7:7">
      <c r="G992"/>
    </row>
    <row r="993" spans="7:7">
      <c r="G993"/>
    </row>
    <row r="994" spans="7:7">
      <c r="G994"/>
    </row>
    <row r="995" spans="7:7">
      <c r="G995"/>
    </row>
    <row r="996" spans="7:7">
      <c r="G996"/>
    </row>
    <row r="997" spans="7:7">
      <c r="G997"/>
    </row>
    <row r="998" spans="7:7">
      <c r="G998"/>
    </row>
    <row r="999" spans="7:7">
      <c r="G999"/>
    </row>
    <row r="1000" spans="7:7">
      <c r="G1000"/>
    </row>
    <row r="1001" spans="7:7">
      <c r="G1001"/>
    </row>
    <row r="1002" spans="7:7">
      <c r="G1002"/>
    </row>
    <row r="1003" spans="7:7">
      <c r="G1003"/>
    </row>
    <row r="1004" spans="7:7">
      <c r="G1004"/>
    </row>
    <row r="1005" spans="7:7">
      <c r="G1005"/>
    </row>
    <row r="1006" spans="7:7">
      <c r="G1006"/>
    </row>
    <row r="1007" spans="7:7">
      <c r="G1007"/>
    </row>
    <row r="1008" spans="7:7">
      <c r="G1008"/>
    </row>
    <row r="1009" spans="7:7">
      <c r="G1009"/>
    </row>
    <row r="1010" spans="7:7">
      <c r="G1010"/>
    </row>
    <row r="1011" spans="7:7">
      <c r="G1011"/>
    </row>
    <row r="1012" spans="7:7">
      <c r="G1012"/>
    </row>
    <row r="1013" spans="7:7">
      <c r="G1013"/>
    </row>
    <row r="1014" spans="7:7">
      <c r="G1014"/>
    </row>
    <row r="1015" spans="7:7">
      <c r="G1015"/>
    </row>
    <row r="1016" spans="7:7">
      <c r="G1016"/>
    </row>
    <row r="1017" spans="7:7">
      <c r="G1017"/>
    </row>
    <row r="1018" spans="7:7">
      <c r="G1018"/>
    </row>
    <row r="1019" spans="7:7">
      <c r="G1019"/>
    </row>
    <row r="1020" spans="7:7">
      <c r="G1020"/>
    </row>
    <row r="1021" spans="7:7">
      <c r="G1021"/>
    </row>
    <row r="1022" spans="7:7">
      <c r="G1022"/>
    </row>
    <row r="1023" spans="7:7">
      <c r="G1023"/>
    </row>
    <row r="1024" spans="7:7">
      <c r="G1024"/>
    </row>
    <row r="1025" spans="7:7">
      <c r="G1025"/>
    </row>
    <row r="1026" spans="7:7">
      <c r="G1026"/>
    </row>
    <row r="1027" spans="7:7">
      <c r="G1027"/>
    </row>
    <row r="1028" spans="7:7">
      <c r="G1028"/>
    </row>
    <row r="1029" spans="7:7">
      <c r="G1029"/>
    </row>
    <row r="1030" spans="7:7">
      <c r="G1030"/>
    </row>
    <row r="1031" spans="7:7">
      <c r="G1031"/>
    </row>
    <row r="1032" spans="7:7">
      <c r="G1032"/>
    </row>
    <row r="1033" spans="7:7">
      <c r="G1033"/>
    </row>
    <row r="1034" spans="7:7">
      <c r="G1034"/>
    </row>
    <row r="1035" spans="7:7">
      <c r="G1035"/>
    </row>
    <row r="1036" spans="7:7">
      <c r="G1036"/>
    </row>
    <row r="1037" spans="7:7">
      <c r="G1037"/>
    </row>
    <row r="1038" spans="7:7">
      <c r="G1038"/>
    </row>
    <row r="1039" spans="7:7">
      <c r="G1039"/>
    </row>
    <row r="1040" spans="7:7">
      <c r="G1040"/>
    </row>
    <row r="1041" spans="7:7">
      <c r="G1041"/>
    </row>
    <row r="1042" spans="7:7">
      <c r="G1042"/>
    </row>
    <row r="1043" spans="7:7">
      <c r="G1043"/>
    </row>
    <row r="1044" spans="7:7">
      <c r="G1044"/>
    </row>
    <row r="1045" spans="7:7">
      <c r="G1045"/>
    </row>
    <row r="1046" spans="7:7">
      <c r="G1046"/>
    </row>
    <row r="1047" spans="7:7">
      <c r="G1047"/>
    </row>
    <row r="1048" spans="7:7">
      <c r="G1048"/>
    </row>
    <row r="1049" spans="7:7">
      <c r="G1049"/>
    </row>
    <row r="1050" spans="7:7">
      <c r="G1050"/>
    </row>
    <row r="1051" spans="7:7">
      <c r="G1051"/>
    </row>
    <row r="1052" spans="7:7">
      <c r="G1052"/>
    </row>
    <row r="1053" spans="7:7">
      <c r="G1053"/>
    </row>
    <row r="1054" spans="7:7">
      <c r="G1054"/>
    </row>
    <row r="1055" spans="7:7">
      <c r="G1055"/>
    </row>
    <row r="1056" spans="7:7">
      <c r="G1056"/>
    </row>
    <row r="1057" spans="7:7">
      <c r="G1057"/>
    </row>
    <row r="1058" spans="7:7">
      <c r="G1058"/>
    </row>
    <row r="1059" spans="7:7">
      <c r="G1059"/>
    </row>
    <row r="1060" spans="7:7">
      <c r="G1060"/>
    </row>
    <row r="1061" spans="7:7">
      <c r="G1061"/>
    </row>
    <row r="1062" spans="7:7">
      <c r="G1062"/>
    </row>
    <row r="1063" spans="7:7">
      <c r="G1063"/>
    </row>
    <row r="1064" spans="7:7">
      <c r="G1064"/>
    </row>
    <row r="1065" spans="7:7">
      <c r="G1065"/>
    </row>
    <row r="1066" spans="7:7">
      <c r="G1066"/>
    </row>
    <row r="1067" spans="7:7">
      <c r="G1067"/>
    </row>
    <row r="1068" spans="7:7">
      <c r="G1068"/>
    </row>
    <row r="1069" spans="7:7">
      <c r="G1069"/>
    </row>
    <row r="1070" spans="7:7">
      <c r="G1070"/>
    </row>
    <row r="1071" spans="7:7">
      <c r="G1071"/>
    </row>
    <row r="1072" spans="7:7">
      <c r="G1072"/>
    </row>
    <row r="1073" spans="7:7">
      <c r="G1073"/>
    </row>
    <row r="1074" spans="7:7">
      <c r="G1074"/>
    </row>
    <row r="1075" spans="7:7">
      <c r="G1075"/>
    </row>
    <row r="1076" spans="7:7">
      <c r="G1076"/>
    </row>
    <row r="1077" spans="7:7">
      <c r="G1077"/>
    </row>
    <row r="1078" spans="7:7">
      <c r="G1078"/>
    </row>
    <row r="1079" spans="7:7">
      <c r="G1079"/>
    </row>
    <row r="1080" spans="7:7">
      <c r="G1080"/>
    </row>
    <row r="1081" spans="7:7">
      <c r="G1081"/>
    </row>
    <row r="1082" spans="7:7">
      <c r="G1082"/>
    </row>
    <row r="1083" spans="7:7">
      <c r="G1083"/>
    </row>
    <row r="1084" spans="7:7">
      <c r="G1084"/>
    </row>
    <row r="1085" spans="7:7">
      <c r="G1085"/>
    </row>
    <row r="1086" spans="7:7">
      <c r="G1086"/>
    </row>
    <row r="1087" spans="7:7">
      <c r="G1087"/>
    </row>
    <row r="1088" spans="7:7">
      <c r="G1088"/>
    </row>
    <row r="1089" spans="7:7">
      <c r="G1089"/>
    </row>
    <row r="1090" spans="7:7">
      <c r="G1090"/>
    </row>
    <row r="1091" spans="7:7">
      <c r="G1091"/>
    </row>
    <row r="1092" spans="7:7">
      <c r="G1092"/>
    </row>
    <row r="1093" spans="7:7">
      <c r="G1093"/>
    </row>
    <row r="1094" spans="7:7">
      <c r="G1094"/>
    </row>
    <row r="1095" spans="7:7">
      <c r="G1095"/>
    </row>
    <row r="1096" spans="7:7">
      <c r="G1096"/>
    </row>
    <row r="1097" spans="7:7">
      <c r="G1097"/>
    </row>
    <row r="1098" spans="7:7">
      <c r="G1098"/>
    </row>
    <row r="1099" spans="7:7">
      <c r="G1099"/>
    </row>
    <row r="1100" spans="7:7">
      <c r="G1100"/>
    </row>
    <row r="1101" spans="7:7">
      <c r="G1101"/>
    </row>
    <row r="1102" spans="7:7">
      <c r="G1102"/>
    </row>
    <row r="1103" spans="7:7">
      <c r="G1103"/>
    </row>
    <row r="1104" spans="7:7">
      <c r="G1104"/>
    </row>
    <row r="1105" spans="7:7">
      <c r="G1105"/>
    </row>
    <row r="1106" spans="7:7">
      <c r="G1106"/>
    </row>
    <row r="1107" spans="7:7">
      <c r="G1107"/>
    </row>
    <row r="1108" spans="7:7">
      <c r="G1108"/>
    </row>
    <row r="1109" spans="7:7">
      <c r="G1109"/>
    </row>
    <row r="1110" spans="7:7">
      <c r="G1110"/>
    </row>
    <row r="1111" spans="7:7">
      <c r="G1111"/>
    </row>
    <row r="1112" spans="7:7">
      <c r="G1112"/>
    </row>
    <row r="1113" spans="7:7">
      <c r="G1113"/>
    </row>
    <row r="1114" spans="7:7">
      <c r="G1114"/>
    </row>
    <row r="1115" spans="7:7">
      <c r="G1115"/>
    </row>
    <row r="1116" spans="7:7">
      <c r="G1116"/>
    </row>
    <row r="1117" spans="7:7">
      <c r="G1117"/>
    </row>
    <row r="1118" spans="7:7">
      <c r="G1118"/>
    </row>
    <row r="1119" spans="7:7">
      <c r="G1119"/>
    </row>
    <row r="1120" spans="7:7">
      <c r="G1120"/>
    </row>
    <row r="1121" spans="7:7">
      <c r="G1121"/>
    </row>
    <row r="1122" spans="7:7">
      <c r="G1122"/>
    </row>
    <row r="1123" spans="7:7">
      <c r="G1123"/>
    </row>
    <row r="1124" spans="7:7">
      <c r="G1124"/>
    </row>
    <row r="1125" spans="7:7">
      <c r="G1125"/>
    </row>
    <row r="1126" spans="7:7">
      <c r="G1126"/>
    </row>
    <row r="1127" spans="7:7">
      <c r="G1127"/>
    </row>
    <row r="1128" spans="7:7">
      <c r="G1128"/>
    </row>
    <row r="1129" spans="7:7">
      <c r="G1129"/>
    </row>
    <row r="1130" spans="7:7">
      <c r="G1130"/>
    </row>
    <row r="1131" spans="7:7">
      <c r="G1131"/>
    </row>
    <row r="1132" spans="7:7">
      <c r="G1132"/>
    </row>
    <row r="1133" spans="7:7">
      <c r="G1133"/>
    </row>
    <row r="1134" spans="7:7">
      <c r="G1134"/>
    </row>
    <row r="1135" spans="7:7">
      <c r="G1135"/>
    </row>
    <row r="1136" spans="7:7">
      <c r="G1136"/>
    </row>
    <row r="1137" spans="7:7">
      <c r="G1137"/>
    </row>
    <row r="1138" spans="7:7">
      <c r="G1138"/>
    </row>
    <row r="1139" spans="7:7">
      <c r="G1139"/>
    </row>
    <row r="1140" spans="7:7">
      <c r="G1140"/>
    </row>
    <row r="1141" spans="7:7">
      <c r="G1141"/>
    </row>
    <row r="1142" spans="7:7">
      <c r="G1142"/>
    </row>
    <row r="1143" spans="7:7">
      <c r="G1143"/>
    </row>
    <row r="1144" spans="7:7">
      <c r="G1144"/>
    </row>
    <row r="1145" spans="7:7">
      <c r="G1145"/>
    </row>
    <row r="1146" spans="7:7">
      <c r="G1146"/>
    </row>
    <row r="1147" spans="7:7">
      <c r="G1147"/>
    </row>
    <row r="1148" spans="7:7">
      <c r="G1148"/>
    </row>
    <row r="1149" spans="7:7">
      <c r="G1149"/>
    </row>
    <row r="1150" spans="7:7">
      <c r="G1150"/>
    </row>
    <row r="1151" spans="7:7">
      <c r="G1151"/>
    </row>
    <row r="1152" spans="7:7">
      <c r="G1152"/>
    </row>
    <row r="1153" spans="7:7">
      <c r="G1153"/>
    </row>
    <row r="1154" spans="7:7">
      <c r="G1154"/>
    </row>
    <row r="1155" spans="7:7">
      <c r="G1155"/>
    </row>
    <row r="1156" spans="7:7">
      <c r="G1156"/>
    </row>
    <row r="1157" spans="7:7">
      <c r="G1157"/>
    </row>
    <row r="1158" spans="7:7">
      <c r="G1158"/>
    </row>
    <row r="1159" spans="7:7">
      <c r="G1159"/>
    </row>
    <row r="1160" spans="7:7">
      <c r="G1160"/>
    </row>
    <row r="1161" spans="7:7">
      <c r="G1161"/>
    </row>
    <row r="1162" spans="7:7">
      <c r="G1162"/>
    </row>
    <row r="1163" spans="7:7">
      <c r="G1163"/>
    </row>
    <row r="1164" spans="7:7">
      <c r="G1164"/>
    </row>
    <row r="1165" spans="7:7">
      <c r="G1165"/>
    </row>
    <row r="1166" spans="7:7">
      <c r="G1166"/>
    </row>
    <row r="1167" spans="7:7">
      <c r="G1167"/>
    </row>
    <row r="1168" spans="7:7">
      <c r="G1168"/>
    </row>
    <row r="1169" spans="7:7">
      <c r="G1169"/>
    </row>
    <row r="1170" spans="7:7">
      <c r="G1170"/>
    </row>
    <row r="1171" spans="7:7">
      <c r="G1171"/>
    </row>
    <row r="1172" spans="7:7">
      <c r="G1172"/>
    </row>
    <row r="1173" spans="7:7">
      <c r="G1173"/>
    </row>
    <row r="1174" spans="7:7">
      <c r="G1174"/>
    </row>
    <row r="1175" spans="7:7">
      <c r="G1175"/>
    </row>
    <row r="1176" spans="7:7">
      <c r="G1176"/>
    </row>
    <row r="1177" spans="7:7">
      <c r="G1177"/>
    </row>
    <row r="1178" spans="7:7">
      <c r="G1178"/>
    </row>
    <row r="1179" spans="7:7">
      <c r="G1179"/>
    </row>
    <row r="1180" spans="7:7">
      <c r="G1180"/>
    </row>
    <row r="1181" spans="7:7">
      <c r="G1181"/>
    </row>
    <row r="1182" spans="7:7">
      <c r="G1182"/>
    </row>
    <row r="1183" spans="7:7">
      <c r="G1183"/>
    </row>
    <row r="1184" spans="7:7">
      <c r="G1184"/>
    </row>
    <row r="1185" spans="7:7">
      <c r="G1185"/>
    </row>
    <row r="1186" spans="7:7">
      <c r="G1186"/>
    </row>
    <row r="1187" spans="7:7">
      <c r="G1187"/>
    </row>
    <row r="1188" spans="7:7">
      <c r="G1188"/>
    </row>
    <row r="1189" spans="7:7">
      <c r="G1189"/>
    </row>
    <row r="1190" spans="7:7">
      <c r="G1190"/>
    </row>
    <row r="1191" spans="7:7">
      <c r="G1191"/>
    </row>
    <row r="1192" spans="7:7">
      <c r="G1192"/>
    </row>
    <row r="1193" spans="7:7">
      <c r="G1193"/>
    </row>
    <row r="1194" spans="7:7">
      <c r="G1194"/>
    </row>
    <row r="1195" spans="7:7">
      <c r="G1195"/>
    </row>
    <row r="1196" spans="7:7">
      <c r="G1196"/>
    </row>
    <row r="1197" spans="7:7">
      <c r="G1197"/>
    </row>
    <row r="1198" spans="7:7">
      <c r="G1198"/>
    </row>
    <row r="1199" spans="7:7">
      <c r="G1199"/>
    </row>
    <row r="1200" spans="7:7">
      <c r="G1200"/>
    </row>
    <row r="1201" spans="7:7">
      <c r="G1201"/>
    </row>
    <row r="1202" spans="7:7">
      <c r="G1202"/>
    </row>
    <row r="1203" spans="7:7">
      <c r="G1203"/>
    </row>
    <row r="1204" spans="7:7">
      <c r="G1204"/>
    </row>
    <row r="1205" spans="7:7">
      <c r="G1205"/>
    </row>
    <row r="1206" spans="7:7">
      <c r="G1206"/>
    </row>
    <row r="1207" spans="7:7">
      <c r="G1207"/>
    </row>
    <row r="1208" spans="7:7">
      <c r="G1208"/>
    </row>
    <row r="1209" spans="7:7">
      <c r="G1209"/>
    </row>
    <row r="1210" spans="7:7">
      <c r="G1210"/>
    </row>
    <row r="1211" spans="7:7">
      <c r="G1211"/>
    </row>
    <row r="1212" spans="7:7">
      <c r="G1212"/>
    </row>
    <row r="1213" spans="7:7">
      <c r="G1213"/>
    </row>
    <row r="1214" spans="7:7">
      <c r="G1214"/>
    </row>
    <row r="1215" spans="7:7">
      <c r="G1215"/>
    </row>
    <row r="1216" spans="7:7">
      <c r="G1216"/>
    </row>
    <row r="1217" spans="7:7">
      <c r="G1217"/>
    </row>
    <row r="1218" spans="7:7">
      <c r="G1218"/>
    </row>
    <row r="1219" spans="7:7">
      <c r="G1219"/>
    </row>
    <row r="1220" spans="7:7">
      <c r="G1220"/>
    </row>
    <row r="1221" spans="7:7">
      <c r="G1221"/>
    </row>
    <row r="1222" spans="7:7">
      <c r="G1222"/>
    </row>
    <row r="1223" spans="7:7">
      <c r="G1223"/>
    </row>
    <row r="1224" spans="7:7">
      <c r="G1224"/>
    </row>
    <row r="1225" spans="7:7">
      <c r="G1225"/>
    </row>
    <row r="1226" spans="7:7">
      <c r="G1226"/>
    </row>
    <row r="1227" spans="7:7">
      <c r="G1227"/>
    </row>
    <row r="1228" spans="7:7">
      <c r="G1228"/>
    </row>
    <row r="1229" spans="7:7">
      <c r="G1229"/>
    </row>
    <row r="1230" spans="7:7">
      <c r="G1230"/>
    </row>
    <row r="1231" spans="7:7">
      <c r="G1231"/>
    </row>
    <row r="1232" spans="7:7">
      <c r="G1232"/>
    </row>
    <row r="1233" spans="7:7">
      <c r="G1233"/>
    </row>
    <row r="1234" spans="7:7">
      <c r="G1234"/>
    </row>
    <row r="1235" spans="7:7">
      <c r="G1235"/>
    </row>
    <row r="1236" spans="7:7">
      <c r="G1236"/>
    </row>
    <row r="1237" spans="7:7">
      <c r="G1237"/>
    </row>
    <row r="1238" spans="7:7">
      <c r="G1238"/>
    </row>
    <row r="1239" spans="7:7">
      <c r="G1239"/>
    </row>
    <row r="1240" spans="7:7">
      <c r="G1240"/>
    </row>
    <row r="1241" spans="7:7">
      <c r="G1241"/>
    </row>
    <row r="1242" spans="7:7">
      <c r="G1242"/>
    </row>
    <row r="1243" spans="7:7">
      <c r="G1243"/>
    </row>
    <row r="1244" spans="7:7">
      <c r="G1244"/>
    </row>
    <row r="1245" spans="7:7">
      <c r="G1245"/>
    </row>
    <row r="1246" spans="7:7">
      <c r="G1246"/>
    </row>
    <row r="1247" spans="7:7">
      <c r="G1247"/>
    </row>
    <row r="1248" spans="7:7">
      <c r="G1248"/>
    </row>
    <row r="1249" spans="7:7">
      <c r="G1249"/>
    </row>
    <row r="1250" spans="7:7">
      <c r="G1250"/>
    </row>
    <row r="1251" spans="7:7">
      <c r="G1251"/>
    </row>
    <row r="1252" spans="7:7">
      <c r="G1252"/>
    </row>
    <row r="1253" spans="7:7">
      <c r="G1253"/>
    </row>
    <row r="1254" spans="7:7">
      <c r="G1254"/>
    </row>
    <row r="1255" spans="7:7">
      <c r="G1255"/>
    </row>
    <row r="1256" spans="7:7">
      <c r="G1256"/>
    </row>
    <row r="1257" spans="7:7">
      <c r="G1257"/>
    </row>
    <row r="1258" spans="7:7">
      <c r="G1258"/>
    </row>
    <row r="1259" spans="7:7">
      <c r="G1259"/>
    </row>
    <row r="1260" spans="7:7">
      <c r="G1260"/>
    </row>
    <row r="1261" spans="7:7">
      <c r="G1261"/>
    </row>
    <row r="1262" spans="7:7">
      <c r="G1262"/>
    </row>
    <row r="1263" spans="7:7">
      <c r="G1263"/>
    </row>
    <row r="1264" spans="7:7">
      <c r="G1264"/>
    </row>
    <row r="1265" spans="7:7">
      <c r="G1265"/>
    </row>
    <row r="1266" spans="7:7">
      <c r="G1266"/>
    </row>
    <row r="1267" spans="7:7">
      <c r="G1267"/>
    </row>
    <row r="1268" spans="7:7">
      <c r="G1268"/>
    </row>
    <row r="1269" spans="7:7">
      <c r="G1269"/>
    </row>
    <row r="1270" spans="7:7">
      <c r="G1270"/>
    </row>
    <row r="1271" spans="7:7">
      <c r="G1271"/>
    </row>
    <row r="1272" spans="7:7">
      <c r="G1272"/>
    </row>
    <row r="1273" spans="7:7">
      <c r="G1273"/>
    </row>
    <row r="1274" spans="7:7">
      <c r="G1274"/>
    </row>
    <row r="1275" spans="7:7">
      <c r="G1275"/>
    </row>
    <row r="1276" spans="7:7">
      <c r="G1276"/>
    </row>
    <row r="1277" spans="7:7">
      <c r="G1277"/>
    </row>
    <row r="1278" spans="7:7">
      <c r="G1278"/>
    </row>
    <row r="1279" spans="7:7">
      <c r="G1279"/>
    </row>
    <row r="1280" spans="7:7">
      <c r="G1280"/>
    </row>
    <row r="1281" spans="7:7">
      <c r="G1281"/>
    </row>
    <row r="1282" spans="7:7">
      <c r="G1282"/>
    </row>
    <row r="1283" spans="7:7">
      <c r="G1283"/>
    </row>
    <row r="1284" spans="7:7">
      <c r="G1284"/>
    </row>
    <row r="1285" spans="7:7">
      <c r="G1285"/>
    </row>
    <row r="1286" spans="7:7">
      <c r="G1286"/>
    </row>
    <row r="1287" spans="7:7">
      <c r="G1287"/>
    </row>
    <row r="1288" spans="7:7">
      <c r="G1288"/>
    </row>
    <row r="1289" spans="7:7">
      <c r="G1289"/>
    </row>
    <row r="1290" spans="7:7">
      <c r="G1290"/>
    </row>
    <row r="1291" spans="7:7">
      <c r="G1291"/>
    </row>
    <row r="1292" spans="7:7">
      <c r="G1292"/>
    </row>
    <row r="1293" spans="7:7">
      <c r="G1293"/>
    </row>
    <row r="1294" spans="7:7">
      <c r="G1294"/>
    </row>
    <row r="1295" spans="7:7">
      <c r="G1295"/>
    </row>
    <row r="1296" spans="7:7">
      <c r="G1296"/>
    </row>
    <row r="1297" spans="7:7">
      <c r="G1297"/>
    </row>
    <row r="1298" spans="7:7">
      <c r="G1298"/>
    </row>
    <row r="1299" spans="7:7">
      <c r="G1299"/>
    </row>
    <row r="1300" spans="7:7">
      <c r="G1300"/>
    </row>
    <row r="1301" spans="7:7">
      <c r="G1301"/>
    </row>
    <row r="1302" spans="7:7">
      <c r="G1302"/>
    </row>
    <row r="1303" spans="7:7">
      <c r="G1303"/>
    </row>
    <row r="1304" spans="7:7">
      <c r="G1304"/>
    </row>
    <row r="1305" spans="7:7">
      <c r="G1305"/>
    </row>
    <row r="1306" spans="7:7">
      <c r="G1306"/>
    </row>
    <row r="1307" spans="7:7">
      <c r="G1307"/>
    </row>
    <row r="1308" spans="7:7">
      <c r="G1308"/>
    </row>
    <row r="1309" spans="7:7">
      <c r="G1309"/>
    </row>
    <row r="1310" spans="7:7">
      <c r="G1310"/>
    </row>
    <row r="1311" spans="7:7">
      <c r="G1311"/>
    </row>
    <row r="1312" spans="7:7">
      <c r="G1312"/>
    </row>
    <row r="1313" spans="7:7">
      <c r="G1313"/>
    </row>
    <row r="1314" spans="7:7">
      <c r="G1314"/>
    </row>
    <row r="1315" spans="7:7">
      <c r="G1315"/>
    </row>
    <row r="1316" spans="7:7">
      <c r="G1316"/>
    </row>
    <row r="1317" spans="7:7">
      <c r="G1317"/>
    </row>
    <row r="1318" spans="7:7">
      <c r="G1318"/>
    </row>
    <row r="1319" spans="7:7">
      <c r="G1319"/>
    </row>
    <row r="1320" spans="7:7">
      <c r="G1320"/>
    </row>
    <row r="1321" spans="7:7">
      <c r="G1321"/>
    </row>
    <row r="1322" spans="7:7">
      <c r="G1322"/>
    </row>
    <row r="1323" spans="7:7">
      <c r="G1323"/>
    </row>
    <row r="1324" spans="7:7">
      <c r="G1324"/>
    </row>
    <row r="1325" spans="7:7">
      <c r="G1325"/>
    </row>
    <row r="1326" spans="7:7">
      <c r="G1326"/>
    </row>
    <row r="1327" spans="7:7">
      <c r="G1327"/>
    </row>
    <row r="1328" spans="7:7">
      <c r="G1328"/>
    </row>
    <row r="1329" spans="7:7">
      <c r="G1329"/>
    </row>
    <row r="1330" spans="7:7">
      <c r="G1330"/>
    </row>
    <row r="1331" spans="7:7">
      <c r="G1331"/>
    </row>
    <row r="1332" spans="7:7">
      <c r="G1332"/>
    </row>
    <row r="1333" spans="7:7">
      <c r="G1333"/>
    </row>
    <row r="1334" spans="7:7">
      <c r="G1334"/>
    </row>
    <row r="1335" spans="7:7">
      <c r="G1335"/>
    </row>
    <row r="1336" spans="7:7">
      <c r="G1336"/>
    </row>
    <row r="1337" spans="7:7">
      <c r="G1337"/>
    </row>
    <row r="1338" spans="7:7">
      <c r="G1338"/>
    </row>
    <row r="1339" spans="7:7">
      <c r="G1339"/>
    </row>
    <row r="1340" spans="7:7">
      <c r="G1340"/>
    </row>
    <row r="1341" spans="7:7">
      <c r="G1341"/>
    </row>
    <row r="1342" spans="7:7">
      <c r="G1342"/>
    </row>
    <row r="1343" spans="7:7">
      <c r="G1343"/>
    </row>
    <row r="1344" spans="7:7">
      <c r="G1344"/>
    </row>
    <row r="1345" spans="7:7">
      <c r="G1345"/>
    </row>
    <row r="1346" spans="7:7">
      <c r="G1346"/>
    </row>
    <row r="1347" spans="7:7">
      <c r="G1347"/>
    </row>
    <row r="1348" spans="7:7">
      <c r="G1348"/>
    </row>
    <row r="1349" spans="7:7">
      <c r="G1349"/>
    </row>
    <row r="1350" spans="7:7">
      <c r="G1350"/>
    </row>
    <row r="1351" spans="7:7">
      <c r="G1351"/>
    </row>
    <row r="1352" spans="7:7">
      <c r="G1352"/>
    </row>
    <row r="1353" spans="7:7">
      <c r="G1353"/>
    </row>
    <row r="1354" spans="7:7">
      <c r="G1354"/>
    </row>
    <row r="1355" spans="7:7">
      <c r="G1355"/>
    </row>
    <row r="1356" spans="7:7">
      <c r="G1356"/>
    </row>
    <row r="1357" spans="7:7">
      <c r="G1357"/>
    </row>
    <row r="1358" spans="7:7">
      <c r="G1358"/>
    </row>
    <row r="1359" spans="7:7">
      <c r="G1359"/>
    </row>
    <row r="1360" spans="7:7">
      <c r="G1360"/>
    </row>
    <row r="1361" spans="7:7">
      <c r="G1361"/>
    </row>
    <row r="1362" spans="7:7">
      <c r="G1362"/>
    </row>
    <row r="1363" spans="7:7">
      <c r="G1363"/>
    </row>
    <row r="1364" spans="7:7">
      <c r="G1364"/>
    </row>
    <row r="1365" spans="7:7">
      <c r="G1365"/>
    </row>
    <row r="1366" spans="7:7">
      <c r="G1366"/>
    </row>
    <row r="1367" spans="7:7">
      <c r="G1367"/>
    </row>
    <row r="1368" spans="7:7">
      <c r="G1368"/>
    </row>
    <row r="1369" spans="7:7">
      <c r="G1369"/>
    </row>
    <row r="1370" spans="7:7">
      <c r="G1370"/>
    </row>
    <row r="1371" spans="7:7">
      <c r="G1371"/>
    </row>
    <row r="1372" spans="7:7">
      <c r="G1372"/>
    </row>
    <row r="1373" spans="7:7">
      <c r="G1373"/>
    </row>
    <row r="1374" spans="7:7">
      <c r="G1374"/>
    </row>
    <row r="1375" spans="7:7">
      <c r="G1375"/>
    </row>
    <row r="1376" spans="7:7">
      <c r="G1376"/>
    </row>
    <row r="1377" spans="7:7">
      <c r="G1377"/>
    </row>
    <row r="1378" spans="7:7">
      <c r="G1378"/>
    </row>
    <row r="1379" spans="7:7">
      <c r="G1379"/>
    </row>
    <row r="1380" spans="7:7">
      <c r="G1380"/>
    </row>
    <row r="1381" spans="7:7">
      <c r="G1381"/>
    </row>
    <row r="1382" spans="7:7">
      <c r="G1382"/>
    </row>
    <row r="1383" spans="7:7">
      <c r="G1383"/>
    </row>
    <row r="1384" spans="7:7">
      <c r="G1384"/>
    </row>
    <row r="1385" spans="7:7">
      <c r="G1385"/>
    </row>
    <row r="1386" spans="7:7">
      <c r="G1386"/>
    </row>
    <row r="1387" spans="7:7">
      <c r="G1387"/>
    </row>
    <row r="1388" spans="7:7">
      <c r="G1388"/>
    </row>
    <row r="1389" spans="7:7">
      <c r="G1389"/>
    </row>
    <row r="1390" spans="7:7">
      <c r="G1390"/>
    </row>
    <row r="1391" spans="7:7">
      <c r="G1391"/>
    </row>
    <row r="1392" spans="7:7">
      <c r="G1392"/>
    </row>
    <row r="1393" spans="7:7">
      <c r="G1393"/>
    </row>
    <row r="1394" spans="7:7">
      <c r="G1394"/>
    </row>
    <row r="1395" spans="7:7">
      <c r="G1395"/>
    </row>
  </sheetData>
  <sheetProtection password="CF7A" sheet="1" objects="1" scenarios="1" formatCells="0" formatColumns="0" formatRows="0" insertColumns="0" insertRows="0" deleteColumns="0" deleteRows="0" selectLockedCells="1" autoFilter="0"/>
  <protectedRanges>
    <protectedRange password="DB25" sqref="C25:F25" name="filter"/>
  </protectedRanges>
  <autoFilter ref="B25:F67"/>
  <dataConsolidate/>
  <mergeCells count="7">
    <mergeCell ref="K23:AO23"/>
    <mergeCell ref="B24:F24"/>
    <mergeCell ref="L24:R24"/>
    <mergeCell ref="S24:Y24"/>
    <mergeCell ref="Z24:AF24"/>
    <mergeCell ref="AG24:AM24"/>
    <mergeCell ref="AN24:AP24"/>
  </mergeCells>
  <conditionalFormatting sqref="E14:E17 C2:C5">
    <cfRule type="cellIs" dxfId="0" priority="2" operator="equal">
      <formula>0</formula>
    </cfRule>
  </conditionalFormatting>
  <dataValidations count="5">
    <dataValidation type="list" allowBlank="1" showDropDown="1" showInputMessage="1" showErrorMessage="1" sqref="K42:AP42 K30:AP36 K26:AP27 K66:AP67 K40:M40 K38:M38 K59:AP60 AL57:AM57 K44:AP49 AL40:AP40 K51:AP51 K62:AP62 Q38:T38 Q40:T40 X38:AA38 X40:AA40 AE38:AH38 AE40:AH40 AL38:AP38 K53:AP55 Q57:R57 X57:Y57 AE57:AF57 K64:AP64">
      <formula1>$C$14:$C$16</formula1>
    </dataValidation>
    <dataValidation type="list" allowBlank="1" showDropDown="1" showInputMessage="1" showErrorMessage="1" sqref="K37:O37 K39:O39 X39:AC39 AL39:AP39 AE39:AJ39 AK37:AK40 AL37:AP37 AD37:AD40 AE37:AJ37 W37:W40 X37:AC37 P37:P40 Q37:V37 Q39:V39">
      <formula1>$C$17</formula1>
    </dataValidation>
    <dataValidation type="list" allowBlank="1" showInputMessage="1" showErrorMessage="1" sqref="D17">
      <formula1>Шапки</formula1>
    </dataValidation>
    <dataValidation type="list" allowBlank="1" showInputMessage="1" showErrorMessage="1" sqref="D14:D16">
      <formula1>length</formula1>
    </dataValidation>
    <dataValidation type="list" allowBlank="1" showDropDown="1" showInputMessage="1" showErrorMessage="1" sqref="N38:O38 AI40:AJ40 AB40:AC40 U40:V40 N40:O40 AI38:AJ38 AB38:AC38 U38:V38">
      <formula1>$C$14:$C$17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landscape" r:id="rId1"/>
  <ignoredErrors>
    <ignoredError sqref="C2:C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00000"/>
  </sheetPr>
  <dimension ref="B1:J15"/>
  <sheetViews>
    <sheetView showGridLines="0" workbookViewId="0">
      <selection activeCell="B3" sqref="B3:B15"/>
    </sheetView>
  </sheetViews>
  <sheetFormatPr defaultRowHeight="15"/>
  <cols>
    <col min="1" max="1" width="4.28515625" customWidth="1"/>
    <col min="2" max="3" width="12.7109375" customWidth="1"/>
    <col min="5" max="5" width="15.7109375" customWidth="1"/>
  </cols>
  <sheetData>
    <row r="1" spans="2:10">
      <c r="B1" t="s">
        <v>53</v>
      </c>
      <c r="E1" t="s">
        <v>52</v>
      </c>
      <c r="H1" t="s">
        <v>60</v>
      </c>
    </row>
    <row r="2" spans="2:10">
      <c r="B2" s="11" t="s">
        <v>48</v>
      </c>
      <c r="C2" s="11" t="s">
        <v>49</v>
      </c>
      <c r="E2" s="11" t="s">
        <v>48</v>
      </c>
      <c r="F2" s="11" t="s">
        <v>49</v>
      </c>
      <c r="H2" s="19" t="s">
        <v>61</v>
      </c>
      <c r="I2" s="21">
        <v>1</v>
      </c>
      <c r="J2" s="22"/>
    </row>
    <row r="3" spans="2:10" ht="21">
      <c r="B3" s="53"/>
      <c r="C3" s="12">
        <v>0</v>
      </c>
      <c r="E3" s="11" t="s">
        <v>36</v>
      </c>
      <c r="F3" s="12">
        <v>0.4</v>
      </c>
      <c r="H3" s="20" t="s">
        <v>62</v>
      </c>
      <c r="I3" s="21">
        <v>0</v>
      </c>
    </row>
    <row r="4" spans="2:10" ht="21">
      <c r="B4" s="53">
        <v>5</v>
      </c>
      <c r="C4" s="12">
        <f>B4/30</f>
        <v>0.16666666666666666</v>
      </c>
      <c r="E4" s="11" t="s">
        <v>37</v>
      </c>
      <c r="F4" s="12">
        <v>0.6</v>
      </c>
    </row>
    <row r="5" spans="2:10" ht="21">
      <c r="B5" s="53">
        <v>10</v>
      </c>
      <c r="C5" s="12">
        <f t="shared" ref="C5:C15" si="0">B5/30</f>
        <v>0.33333333333333331</v>
      </c>
      <c r="E5" s="11" t="s">
        <v>38</v>
      </c>
      <c r="F5" s="12">
        <v>0.8</v>
      </c>
      <c r="H5" s="1"/>
    </row>
    <row r="6" spans="2:10" ht="21">
      <c r="B6" s="53">
        <v>15</v>
      </c>
      <c r="C6" s="12">
        <f t="shared" si="0"/>
        <v>0.5</v>
      </c>
      <c r="E6" s="11" t="s">
        <v>39</v>
      </c>
      <c r="F6" s="12">
        <v>0.9</v>
      </c>
      <c r="H6" s="4"/>
    </row>
    <row r="7" spans="2:10" ht="21">
      <c r="B7" s="53">
        <v>20</v>
      </c>
      <c r="C7" s="12">
        <f t="shared" si="0"/>
        <v>0.66666666666666663</v>
      </c>
      <c r="E7" s="11" t="s">
        <v>40</v>
      </c>
      <c r="F7" s="12">
        <v>0.95</v>
      </c>
      <c r="H7" s="4"/>
    </row>
    <row r="8" spans="2:10" ht="21">
      <c r="B8" s="53">
        <v>25</v>
      </c>
      <c r="C8" s="12">
        <f t="shared" si="0"/>
        <v>0.83333333333333337</v>
      </c>
      <c r="E8" s="11" t="s">
        <v>41</v>
      </c>
      <c r="F8" s="12">
        <v>1</v>
      </c>
      <c r="H8" s="4"/>
    </row>
    <row r="9" spans="2:10" ht="21">
      <c r="B9" s="53">
        <v>30</v>
      </c>
      <c r="C9" s="12">
        <f t="shared" si="0"/>
        <v>1</v>
      </c>
      <c r="E9" s="11" t="s">
        <v>42</v>
      </c>
      <c r="F9" s="12">
        <v>1.2</v>
      </c>
      <c r="H9" s="4"/>
    </row>
    <row r="10" spans="2:10" ht="21">
      <c r="B10" s="53">
        <v>35</v>
      </c>
      <c r="C10" s="12">
        <f t="shared" si="0"/>
        <v>1.1666666666666667</v>
      </c>
      <c r="E10" s="11" t="s">
        <v>43</v>
      </c>
      <c r="F10" s="12">
        <v>1.4</v>
      </c>
    </row>
    <row r="11" spans="2:10" ht="21">
      <c r="B11" s="53">
        <v>40</v>
      </c>
      <c r="C11" s="12">
        <f t="shared" si="0"/>
        <v>1.3333333333333333</v>
      </c>
      <c r="E11" s="11" t="s">
        <v>44</v>
      </c>
      <c r="F11" s="12">
        <v>1.6</v>
      </c>
    </row>
    <row r="12" spans="2:10" ht="21">
      <c r="B12" s="53">
        <v>45</v>
      </c>
      <c r="C12" s="12">
        <f t="shared" si="0"/>
        <v>1.5</v>
      </c>
      <c r="E12" s="11" t="s">
        <v>45</v>
      </c>
      <c r="F12" s="12">
        <v>1.8</v>
      </c>
    </row>
    <row r="13" spans="2:10" ht="21">
      <c r="B13" s="53">
        <v>50</v>
      </c>
      <c r="C13" s="12">
        <f t="shared" si="0"/>
        <v>1.6666666666666667</v>
      </c>
      <c r="E13" s="11" t="s">
        <v>46</v>
      </c>
      <c r="F13" s="12">
        <v>1.9</v>
      </c>
    </row>
    <row r="14" spans="2:10" ht="21">
      <c r="B14" s="53">
        <v>55</v>
      </c>
      <c r="C14" s="12">
        <f t="shared" si="0"/>
        <v>1.8333333333333333</v>
      </c>
      <c r="E14" s="11" t="s">
        <v>47</v>
      </c>
      <c r="F14" s="12">
        <v>2</v>
      </c>
    </row>
    <row r="15" spans="2:10" ht="21">
      <c r="B15" s="53">
        <v>60</v>
      </c>
      <c r="C15" s="12">
        <f t="shared" si="0"/>
        <v>2</v>
      </c>
    </row>
  </sheetData>
  <dataValidations count="1">
    <dataValidation type="list" allowBlank="1" showInputMessage="1" showErrorMessage="1" sqref="E3:E14 B3:B15">
      <formula1>length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activeCell="B37" sqref="B37"/>
    </sheetView>
  </sheetViews>
  <sheetFormatPr defaultRowHeight="15"/>
  <cols>
    <col min="1" max="4" width="74.7109375" customWidth="1"/>
  </cols>
  <sheetData>
    <row r="1" spans="1:2">
      <c r="A1" s="219" t="s">
        <v>8</v>
      </c>
      <c r="B1" s="219" t="s">
        <v>9</v>
      </c>
    </row>
    <row r="2" spans="1:2">
      <c r="A2" s="219"/>
      <c r="B2" s="219"/>
    </row>
    <row r="3" spans="1:2">
      <c r="A3" s="9" t="s">
        <v>10</v>
      </c>
      <c r="B3" s="9" t="s">
        <v>11</v>
      </c>
    </row>
    <row r="4" spans="1:2">
      <c r="A4" s="9" t="s">
        <v>12</v>
      </c>
      <c r="B4" s="9" t="s">
        <v>13</v>
      </c>
    </row>
    <row r="5" spans="1:2">
      <c r="A5" s="9" t="s">
        <v>14</v>
      </c>
      <c r="B5" s="9" t="s">
        <v>15</v>
      </c>
    </row>
    <row r="6" spans="1:2">
      <c r="A6" s="9" t="s">
        <v>16</v>
      </c>
      <c r="B6" s="9" t="s">
        <v>17</v>
      </c>
    </row>
    <row r="7" spans="1:2">
      <c r="A7" s="9" t="s">
        <v>18</v>
      </c>
      <c r="B7" s="9" t="s">
        <v>19</v>
      </c>
    </row>
    <row r="8" spans="1:2">
      <c r="A8" s="9" t="s">
        <v>20</v>
      </c>
      <c r="B8" s="9" t="s">
        <v>21</v>
      </c>
    </row>
    <row r="9" spans="1:2">
      <c r="A9" s="9" t="s">
        <v>22</v>
      </c>
      <c r="B9" s="9" t="s">
        <v>23</v>
      </c>
    </row>
    <row r="10" spans="1:2">
      <c r="A10" s="9" t="s">
        <v>24</v>
      </c>
      <c r="B10" s="9" t="s">
        <v>25</v>
      </c>
    </row>
    <row r="11" spans="1:2">
      <c r="A11" s="9" t="s">
        <v>26</v>
      </c>
      <c r="B11" s="9" t="s">
        <v>27</v>
      </c>
    </row>
    <row r="12" spans="1:2">
      <c r="A12" s="9" t="s">
        <v>28</v>
      </c>
      <c r="B12" s="9" t="s">
        <v>29</v>
      </c>
    </row>
  </sheetData>
  <mergeCells count="2">
    <mergeCell ref="A1:A2"/>
    <mergeCell ref="B1:B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Campaign Total</vt:lpstr>
      <vt:lpstr>Mon-Fri</vt:lpstr>
      <vt:lpstr>Sat-Sun</vt:lpstr>
      <vt:lpstr>List</vt:lpstr>
      <vt:lpstr>Codes</vt:lpstr>
      <vt:lpstr>length</vt:lpstr>
      <vt:lpstr>'Campaign Total'!Print_Area</vt:lpstr>
      <vt:lpstr>'Mon-Fri'!Print_Area</vt:lpstr>
      <vt:lpstr>'Sat-Sun'!Print_Area</vt:lpstr>
      <vt:lpstr>Шапки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dessislava</dc:creator>
  <cp:lastModifiedBy>mirela</cp:lastModifiedBy>
  <cp:lastPrinted>2017-04-12T06:50:18Z</cp:lastPrinted>
  <dcterms:created xsi:type="dcterms:W3CDTF">2015-08-19T06:41:35Z</dcterms:created>
  <dcterms:modified xsi:type="dcterms:W3CDTF">2017-10-03T12:20:09Z</dcterms:modified>
</cp:coreProperties>
</file>